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685" windowHeight="11670"/>
  </bookViews>
  <sheets>
    <sheet name="Sheet1" sheetId="3" r:id="rId1"/>
    <sheet name="Sheet2" sheetId="4" r:id="rId2"/>
  </sheets>
  <definedNames>
    <definedName name="_xlnm._FilterDatabase" localSheetId="0" hidden="1">Sheet1!$A$1:$A$80</definedName>
    <definedName name="_xlnm.Print_Area" localSheetId="0">Sheet1!$A$1:$H$132</definedName>
  </definedNames>
  <calcPr calcId="124519"/>
</workbook>
</file>

<file path=xl/calcChain.xml><?xml version="1.0" encoding="utf-8"?>
<calcChain xmlns="http://schemas.openxmlformats.org/spreadsheetml/2006/main">
  <c r="D134" i="4"/>
  <c r="D133"/>
  <c r="E131"/>
  <c r="D131"/>
  <c r="F130"/>
  <c r="F127"/>
  <c r="F126"/>
  <c r="F125"/>
  <c r="F121"/>
  <c r="F119"/>
  <c r="F118"/>
  <c r="F115"/>
  <c r="F114"/>
  <c r="F113"/>
  <c r="F106"/>
  <c r="F101"/>
  <c r="F100"/>
  <c r="F98"/>
  <c r="F96"/>
  <c r="F94"/>
  <c r="F93"/>
  <c r="F86"/>
  <c r="F84"/>
  <c r="F83"/>
  <c r="F75"/>
  <c r="F69"/>
  <c r="F68"/>
  <c r="F67"/>
  <c r="F62"/>
  <c r="F53"/>
  <c r="F52"/>
  <c r="F51"/>
  <c r="F46"/>
  <c r="F41"/>
  <c r="F40"/>
  <c r="F39"/>
  <c r="F33"/>
  <c r="F19"/>
  <c r="F18"/>
  <c r="F17"/>
  <c r="F9"/>
  <c r="F3"/>
  <c r="F127" i="3"/>
  <c r="F124"/>
  <c r="D128" s="1"/>
  <c r="F118"/>
  <c r="F116"/>
  <c r="D131" s="1"/>
  <c r="F112"/>
  <c r="F115" s="1"/>
  <c r="F110"/>
  <c r="F106"/>
  <c r="F104"/>
  <c r="F108" s="1"/>
  <c r="F96"/>
  <c r="F91"/>
  <c r="F103" s="1"/>
  <c r="F83"/>
  <c r="F81"/>
  <c r="F90" s="1"/>
  <c r="F73"/>
  <c r="F67"/>
  <c r="F61"/>
  <c r="F53"/>
  <c r="F66" s="1"/>
  <c r="F47"/>
  <c r="F42"/>
  <c r="F41"/>
  <c r="F52" s="1"/>
  <c r="F33"/>
  <c r="F20"/>
  <c r="F19"/>
  <c r="F40" s="1"/>
  <c r="F18"/>
  <c r="F9"/>
  <c r="F3"/>
  <c r="E128" l="1"/>
  <c r="F122"/>
  <c r="D132"/>
</calcChain>
</file>

<file path=xl/sharedStrings.xml><?xml version="1.0" encoding="utf-8"?>
<sst xmlns="http://schemas.openxmlformats.org/spreadsheetml/2006/main" count="445" uniqueCount="215">
  <si>
    <t>学院</t>
  </si>
  <si>
    <t>学历</t>
  </si>
  <si>
    <t>专业名称</t>
  </si>
  <si>
    <t>学制</t>
  </si>
  <si>
    <t>专业
人数</t>
  </si>
  <si>
    <t>人数
小计</t>
  </si>
  <si>
    <t>联系人</t>
  </si>
  <si>
    <t>办公室电话
（0571）</t>
  </si>
  <si>
    <t>农业与食品科学学院</t>
  </si>
  <si>
    <t>硕士</t>
  </si>
  <si>
    <t>设施农业</t>
  </si>
  <si>
    <t>周琦</t>
  </si>
  <si>
    <t>63741399
(9291399)</t>
  </si>
  <si>
    <t>食品加工与安全</t>
  </si>
  <si>
    <t>园艺</t>
  </si>
  <si>
    <t>植物保护</t>
  </si>
  <si>
    <t>种业</t>
  </si>
  <si>
    <t>作物</t>
  </si>
  <si>
    <t>本科</t>
  </si>
  <si>
    <t>茶学</t>
  </si>
  <si>
    <t>方平</t>
  </si>
  <si>
    <t>63743289
(9263289)</t>
  </si>
  <si>
    <t>农学</t>
  </si>
  <si>
    <t>食品科学与工程</t>
  </si>
  <si>
    <t>食品质量与安全</t>
  </si>
  <si>
    <t>食品科学与工程(粮油储检）</t>
  </si>
  <si>
    <t>园艺（观赏园艺）（专升本）</t>
  </si>
  <si>
    <t>梅雨晴</t>
  </si>
  <si>
    <t>63742030
(9292030)</t>
  </si>
  <si>
    <t>食品质量与安全（农产品加工与质量检测技术）</t>
  </si>
  <si>
    <t>冯文婕</t>
  </si>
  <si>
    <t>学院人数合计</t>
  </si>
  <si>
    <t>林业与生物技术学院</t>
  </si>
  <si>
    <t>博士</t>
  </si>
  <si>
    <t>竹资源与高效利用</t>
  </si>
  <si>
    <t>陈秋秋</t>
  </si>
  <si>
    <t>林木遗传育种</t>
  </si>
  <si>
    <t>化学生物学</t>
  </si>
  <si>
    <t>林业</t>
  </si>
  <si>
    <t>森林保护学</t>
  </si>
  <si>
    <t>森林培育</t>
  </si>
  <si>
    <t>生态学</t>
  </si>
  <si>
    <t>生物化学与分子生物学</t>
  </si>
  <si>
    <t>水土保持与荒漠化防治</t>
  </si>
  <si>
    <t>微生物学</t>
  </si>
  <si>
    <t>遗传学</t>
  </si>
  <si>
    <t>植物学</t>
  </si>
  <si>
    <t>发育生物学</t>
  </si>
  <si>
    <t>竹林培育与利用</t>
  </si>
  <si>
    <t>林学</t>
  </si>
  <si>
    <t>詹斌</t>
  </si>
  <si>
    <t>63740813
（9296813）</t>
  </si>
  <si>
    <t>林学（林业技术）</t>
  </si>
  <si>
    <t>林学（中加合作办学项目）</t>
  </si>
  <si>
    <t>森林保护</t>
  </si>
  <si>
    <t>生态学（生态工程技术）</t>
  </si>
  <si>
    <t>生物技术</t>
  </si>
  <si>
    <t>中药学</t>
  </si>
  <si>
    <t>环境与资源学院</t>
  </si>
  <si>
    <t>侯蕊</t>
  </si>
  <si>
    <t>63741356
(9291356)</t>
  </si>
  <si>
    <t>农业资源利用</t>
  </si>
  <si>
    <t>森林经理学</t>
  </si>
  <si>
    <t>农业资源与环境</t>
  </si>
  <si>
    <t>土地资源学</t>
  </si>
  <si>
    <t>农业环境保护</t>
  </si>
  <si>
    <t>测绘工程</t>
  </si>
  <si>
    <t>纪浩</t>
  </si>
  <si>
    <t>地理信息科学</t>
  </si>
  <si>
    <t>环境工程</t>
  </si>
  <si>
    <t>人文地理与城乡规划</t>
  </si>
  <si>
    <t>工程学院</t>
  </si>
  <si>
    <t>木材科学与技术</t>
  </si>
  <si>
    <t>谢婷婷</t>
  </si>
  <si>
    <t>63743086
(9293086)</t>
  </si>
  <si>
    <t>林产化学加工工程</t>
  </si>
  <si>
    <t>生物质能源与材料</t>
  </si>
  <si>
    <t>机械工程（专硕）</t>
  </si>
  <si>
    <t>森林工程</t>
  </si>
  <si>
    <t>农业机械化（专硕）</t>
  </si>
  <si>
    <t>工业设计及理论</t>
  </si>
  <si>
    <t>家具设计与工程</t>
  </si>
  <si>
    <t>工业设计</t>
  </si>
  <si>
    <t>钱佳琪</t>
  </si>
  <si>
    <t>63740073
(9298073)</t>
  </si>
  <si>
    <t>木材科学与工程</t>
  </si>
  <si>
    <t>木材科学与工程（室内与家具设计）</t>
  </si>
  <si>
    <t>机械设计制造及其自动化</t>
  </si>
  <si>
    <t>高分子材料与工程</t>
  </si>
  <si>
    <t>风景园林与建筑学院、旅游与健康学院</t>
  </si>
  <si>
    <t>城乡规划学</t>
  </si>
  <si>
    <t>蔡梦莎</t>
  </si>
  <si>
    <t>风景园林学</t>
  </si>
  <si>
    <t>风景园林（专硕）</t>
  </si>
  <si>
    <t>建筑学</t>
  </si>
  <si>
    <t>城乡旅游规划与管理</t>
  </si>
  <si>
    <t>园林植物与观赏园艺</t>
  </si>
  <si>
    <t>风景园林</t>
  </si>
  <si>
    <t>张孟镇</t>
  </si>
  <si>
    <t>61068046
（9298046）</t>
  </si>
  <si>
    <t>环境设计</t>
  </si>
  <si>
    <t>旅游管理</t>
  </si>
  <si>
    <t>专升本旅游管理</t>
  </si>
  <si>
    <t>园林</t>
  </si>
  <si>
    <t>王利群</t>
  </si>
  <si>
    <t>63740080
（9298080）</t>
  </si>
  <si>
    <t>土木工程</t>
  </si>
  <si>
    <t>经济管理学院</t>
  </si>
  <si>
    <t>农村与区域发展</t>
  </si>
  <si>
    <t>曹庆傲</t>
  </si>
  <si>
    <t>63740081
(9298081)</t>
  </si>
  <si>
    <t>农林经济管理</t>
  </si>
  <si>
    <t>国际经济与贸易</t>
  </si>
  <si>
    <t>丰文静</t>
  </si>
  <si>
    <t>63732786
(9292786)</t>
  </si>
  <si>
    <t>工商管理</t>
  </si>
  <si>
    <t>市场营销</t>
  </si>
  <si>
    <t>金融工程</t>
  </si>
  <si>
    <t>电子商务</t>
  </si>
  <si>
    <t>会计学</t>
  </si>
  <si>
    <t>文法学院</t>
  </si>
  <si>
    <t>中外比较艺术</t>
  </si>
  <si>
    <t>李佳慧</t>
  </si>
  <si>
    <t>63740076
(9298076)</t>
  </si>
  <si>
    <t>农业科技组织与服务</t>
  </si>
  <si>
    <t>城市管理</t>
  </si>
  <si>
    <t>生态文化</t>
  </si>
  <si>
    <t>环境与资源保护法学</t>
  </si>
  <si>
    <t>毛舒舟</t>
  </si>
  <si>
    <t>63740082
(9290082)</t>
  </si>
  <si>
    <t>法学</t>
  </si>
  <si>
    <t>日语</t>
  </si>
  <si>
    <t>英语</t>
  </si>
  <si>
    <t>广告学</t>
  </si>
  <si>
    <t>李姗姗</t>
  </si>
  <si>
    <t xml:space="preserve">63743308
(9296308) </t>
  </si>
  <si>
    <t>汉语言文学</t>
  </si>
  <si>
    <t>文化产业管理（茶文化）</t>
  </si>
  <si>
    <t>动物科技学院</t>
  </si>
  <si>
    <t>养殖</t>
  </si>
  <si>
    <t>周潇烨</t>
  </si>
  <si>
    <t>63674120
(9294120)</t>
  </si>
  <si>
    <t>动物学</t>
  </si>
  <si>
    <t>动物科学</t>
  </si>
  <si>
    <t>李婷</t>
  </si>
  <si>
    <t>动物医学</t>
  </si>
  <si>
    <t>马克思主义学院</t>
  </si>
  <si>
    <t>马克思主义中国化研究</t>
  </si>
  <si>
    <t>尹婷婷</t>
  </si>
  <si>
    <t>艺术设计学院</t>
  </si>
  <si>
    <t>设计学</t>
  </si>
  <si>
    <t>钱东芬</t>
  </si>
  <si>
    <t>63740086
(9298086)</t>
  </si>
  <si>
    <t>服装与服饰设计</t>
  </si>
  <si>
    <t>视觉传达设计</t>
  </si>
  <si>
    <t>数字媒体艺术</t>
  </si>
  <si>
    <t>信息工程学院</t>
  </si>
  <si>
    <t>林业信息技术</t>
  </si>
  <si>
    <t>任俊俊</t>
  </si>
  <si>
    <t>63732834
(9292834)</t>
  </si>
  <si>
    <t>农业信息化</t>
  </si>
  <si>
    <t>电子信息工程</t>
  </si>
  <si>
    <t>计算机科学与技术</t>
  </si>
  <si>
    <t>物联网工程</t>
  </si>
  <si>
    <t>信息管理与信息系统</t>
  </si>
  <si>
    <t>理学院</t>
  </si>
  <si>
    <t>生物物理学</t>
  </si>
  <si>
    <t>崔雨晴</t>
  </si>
  <si>
    <t>63741130
(9291130)</t>
  </si>
  <si>
    <t>应用统计学</t>
  </si>
  <si>
    <t>郭中富</t>
  </si>
  <si>
    <t>信息与计算科学</t>
  </si>
  <si>
    <t>应用化学</t>
  </si>
  <si>
    <t>全校毕业生人数总计</t>
  </si>
  <si>
    <t>本科生</t>
  </si>
  <si>
    <t>宣丰敏</t>
  </si>
  <si>
    <t>何晋花</t>
  </si>
  <si>
    <t>秦宇</t>
  </si>
  <si>
    <t>硕士生</t>
  </si>
  <si>
    <t>田海涛</t>
  </si>
  <si>
    <t>博士生</t>
  </si>
  <si>
    <t>鲍晓云</t>
  </si>
  <si>
    <t>浙江农林大学2019届毕业生生源信息及就业工作联系方式</t>
  </si>
  <si>
    <t xml:space="preserve">周琦
</t>
  </si>
  <si>
    <t xml:space="preserve">63741399
</t>
  </si>
  <si>
    <t>连燕华</t>
  </si>
  <si>
    <t>陈灵江</t>
  </si>
  <si>
    <t>魏琼</t>
  </si>
  <si>
    <t>野生动植物保护与利用</t>
  </si>
  <si>
    <t>卜京琼</t>
  </si>
  <si>
    <t>俞超</t>
  </si>
  <si>
    <t>翁晨晨</t>
  </si>
  <si>
    <t>林业工程（专业学位）</t>
  </si>
  <si>
    <t>章健</t>
  </si>
  <si>
    <t>陈晓燕</t>
  </si>
  <si>
    <t>专升本风景园林</t>
  </si>
  <si>
    <t>李泽东</t>
  </si>
  <si>
    <r>
      <rPr>
        <sz val="10"/>
        <rFont val="宋体"/>
        <charset val="134"/>
      </rPr>
      <t>园艺设计</t>
    </r>
    <r>
      <rPr>
        <sz val="10"/>
        <color rgb="FFFF0000"/>
        <rFont val="宋体"/>
        <charset val="134"/>
      </rPr>
      <t>(环境设计）</t>
    </r>
  </si>
  <si>
    <t>郑凌峰</t>
  </si>
  <si>
    <t>徐卉</t>
  </si>
  <si>
    <t>63674120</t>
  </si>
  <si>
    <t>方萌</t>
  </si>
  <si>
    <t>杨优优</t>
  </si>
  <si>
    <t>俞以撒</t>
  </si>
  <si>
    <t>王维</t>
  </si>
  <si>
    <t xml:space="preserve">63732750
</t>
  </si>
  <si>
    <t>康佳宁</t>
  </si>
  <si>
    <t>王慧</t>
  </si>
  <si>
    <t xml:space="preserve">63740075
</t>
  </si>
  <si>
    <t>竺涛涛</t>
  </si>
  <si>
    <t xml:space="preserve"> 崔雨晴</t>
  </si>
  <si>
    <t>马  艳</t>
  </si>
  <si>
    <t>浙江农林大学2020届毕业生生源信息</t>
    <phoneticPr fontId="13" type="noConversion"/>
  </si>
  <si>
    <t>63740813
(9296813)</t>
  </si>
  <si>
    <t>63742021（9292021）</t>
  </si>
</sst>
</file>

<file path=xl/styles.xml><?xml version="1.0" encoding="utf-8"?>
<styleSheet xmlns="http://schemas.openxmlformats.org/spreadsheetml/2006/main">
  <numFmts count="4">
    <numFmt numFmtId="176" formatCode="_ &quot;￥&quot;* #,##0.00_ ;_ &quot;￥&quot;* \-#,##0.00_ ;_ &quot;￥&quot;* &quot;-&quot;??_ ;_ @_ "/>
    <numFmt numFmtId="178" formatCode="_-\¥* #,##0.00_-;\-\¥* #,##0.00_-;_-\¥* &quot;-&quot;??_-;_-@_-"/>
    <numFmt numFmtId="179" formatCode="_ \¥* #,##0.00_ ;_ \¥* \-#,##0.00_ ;_ \¥* &quot;-&quot;??_ ;_ @_ "/>
    <numFmt numFmtId="180" formatCode="_-&quot;￥&quot;* #,##0.00_-;\-&quot;￥&quot;* #,##0.00_-;_-&quot;￥&quot;* &quot;-&quot;??_-;_-@_-"/>
  </numFmts>
  <fonts count="22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MS Sans Serif"/>
      <family val="2"/>
    </font>
    <font>
      <sz val="10"/>
      <color rgb="FFFF0000"/>
      <name val="宋体"/>
      <charset val="134"/>
    </font>
    <font>
      <sz val="9"/>
      <name val="宋体"/>
      <charset val="134"/>
      <scheme val="minor"/>
    </font>
    <font>
      <b/>
      <sz val="14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02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180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180" fontId="9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8" fillId="0" borderId="0"/>
    <xf numFmtId="17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0" borderId="0"/>
    <xf numFmtId="179" fontId="8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/>
    <xf numFmtId="179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8" fillId="0" borderId="0"/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17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0" fontId="9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179" fontId="10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10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79" fontId="8" fillId="0" borderId="0" applyFont="0" applyFill="0" applyBorder="0" applyAlignment="0" applyProtection="0">
      <alignment vertical="center"/>
    </xf>
    <xf numFmtId="0" fontId="11" fillId="0" borderId="0"/>
    <xf numFmtId="180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</cellStyleXfs>
  <cellXfs count="2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8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84" applyFont="1" applyBorder="1" applyAlignment="1">
      <alignment vertical="center"/>
    </xf>
    <xf numFmtId="0" fontId="3" fillId="4" borderId="1" xfId="77" applyFont="1" applyFill="1" applyBorder="1" applyAlignment="1">
      <alignment horizontal="center" vertical="center"/>
    </xf>
    <xf numFmtId="0" fontId="2" fillId="0" borderId="1" xfId="84" applyNumberFormat="1" applyFont="1" applyFill="1" applyBorder="1" applyAlignment="1">
      <alignment horizontal="center" vertical="center" wrapText="1"/>
    </xf>
    <xf numFmtId="0" fontId="3" fillId="0" borderId="1" xfId="84" applyFont="1" applyFill="1" applyBorder="1" applyAlignment="1">
      <alignment horizontal="left" vertical="center" wrapText="1"/>
    </xf>
    <xf numFmtId="0" fontId="3" fillId="4" borderId="1" xfId="77" applyFont="1" applyFill="1" applyBorder="1" applyAlignment="1">
      <alignment horizontal="center" vertical="center" wrapText="1"/>
    </xf>
    <xf numFmtId="0" fontId="3" fillId="0" borderId="1" xfId="14" applyFont="1" applyFill="1" applyBorder="1" applyAlignment="1">
      <alignment horizontal="left" vertical="center" wrapText="1"/>
    </xf>
    <xf numFmtId="0" fontId="3" fillId="0" borderId="1" xfId="14" applyFont="1" applyFill="1" applyBorder="1" applyAlignment="1">
      <alignment horizontal="center" vertical="center" wrapText="1"/>
    </xf>
    <xf numFmtId="0" fontId="2" fillId="0" borderId="1" xfId="14" applyNumberFormat="1" applyFont="1" applyFill="1" applyBorder="1" applyAlignment="1">
      <alignment horizontal="center" vertical="center" wrapText="1"/>
    </xf>
    <xf numFmtId="0" fontId="5" fillId="0" borderId="1" xfId="14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4" applyFont="1" applyFill="1" applyBorder="1" applyAlignment="1">
      <alignment horizontal="left" vertical="center"/>
    </xf>
    <xf numFmtId="0" fontId="3" fillId="0" borderId="1" xfId="14" applyFont="1" applyFill="1" applyBorder="1" applyAlignment="1">
      <alignment horizontal="center" vertical="center"/>
    </xf>
    <xf numFmtId="0" fontId="2" fillId="0" borderId="1" xfId="14" applyFont="1" applyFill="1" applyBorder="1" applyAlignment="1">
      <alignment horizontal="center" vertical="center"/>
    </xf>
    <xf numFmtId="0" fontId="3" fillId="0" borderId="1" xfId="14" applyNumberFormat="1" applyFont="1" applyFill="1" applyBorder="1" applyAlignment="1">
      <alignment horizontal="center" vertical="center" wrapText="1"/>
    </xf>
    <xf numFmtId="0" fontId="5" fillId="0" borderId="1" xfId="14" applyFont="1" applyFill="1" applyBorder="1" applyAlignment="1">
      <alignment horizontal="left" vertical="center"/>
    </xf>
    <xf numFmtId="0" fontId="2" fillId="0" borderId="2" xfId="14" applyNumberFormat="1" applyFont="1" applyFill="1" applyBorder="1" applyAlignment="1">
      <alignment horizontal="center" vertical="center" wrapText="1"/>
    </xf>
    <xf numFmtId="0" fontId="3" fillId="0" borderId="1" xfId="14" applyFont="1" applyFill="1" applyBorder="1" applyAlignment="1">
      <alignment vertical="center"/>
    </xf>
    <xf numFmtId="0" fontId="3" fillId="0" borderId="1" xfId="89" applyNumberFormat="1" applyFont="1" applyFill="1" applyBorder="1" applyAlignment="1">
      <alignment horizontal="center" vertical="center" wrapText="1"/>
    </xf>
    <xf numFmtId="0" fontId="3" fillId="0" borderId="1" xfId="88" applyFont="1" applyFill="1" applyBorder="1" applyAlignment="1">
      <alignment horizontal="center" vertical="center" wrapText="1"/>
    </xf>
    <xf numFmtId="0" fontId="3" fillId="0" borderId="1" xfId="88" applyFont="1" applyBorder="1" applyAlignment="1">
      <alignment horizontal="center" vertical="center" wrapText="1"/>
    </xf>
    <xf numFmtId="0" fontId="3" fillId="0" borderId="1" xfId="9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71" applyFont="1" applyFill="1" applyBorder="1" applyAlignment="1">
      <alignment horizontal="left" vertical="center" wrapText="1"/>
    </xf>
    <xf numFmtId="0" fontId="3" fillId="0" borderId="1" xfId="71" applyFont="1" applyFill="1" applyBorder="1" applyAlignment="1">
      <alignment horizontal="center" vertical="center" wrapText="1"/>
    </xf>
    <xf numFmtId="0" fontId="3" fillId="0" borderId="1" xfId="72" applyFont="1" applyFill="1" applyBorder="1" applyAlignment="1">
      <alignment horizontal="center" vertical="center" wrapText="1"/>
    </xf>
    <xf numFmtId="0" fontId="5" fillId="0" borderId="1" xfId="89" applyNumberFormat="1" applyFont="1" applyFill="1" applyBorder="1" applyAlignment="1">
      <alignment horizontal="left" vertical="center" wrapText="1"/>
    </xf>
    <xf numFmtId="0" fontId="3" fillId="0" borderId="1" xfId="89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2" xfId="14" applyNumberFormat="1" applyFont="1" applyFill="1" applyBorder="1" applyAlignment="1">
      <alignment horizontal="center" vertical="center" wrapText="1"/>
    </xf>
    <xf numFmtId="0" fontId="3" fillId="0" borderId="1" xfId="91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2" borderId="1" xfId="28" applyFont="1" applyFill="1" applyBorder="1" applyAlignment="1">
      <alignment horizontal="center" vertical="center"/>
    </xf>
    <xf numFmtId="0" fontId="2" fillId="2" borderId="1" xfId="28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left" vertical="center" wrapText="1"/>
    </xf>
    <xf numFmtId="0" fontId="3" fillId="0" borderId="1" xfId="84" quotePrefix="1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3" fillId="0" borderId="1" xfId="14" quotePrefix="1" applyFont="1" applyFill="1" applyBorder="1" applyAlignment="1">
      <alignment horizontal="left" vertical="center" wrapText="1"/>
    </xf>
    <xf numFmtId="0" fontId="3" fillId="0" borderId="1" xfId="72" quotePrefix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1" xfId="28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71" applyNumberFormat="1" applyFont="1" applyFill="1" applyBorder="1" applyAlignment="1">
      <alignment horizontal="center" vertical="center" wrapText="1"/>
    </xf>
    <xf numFmtId="0" fontId="2" fillId="0" borderId="1" xfId="84" applyNumberFormat="1" applyFont="1" applyFill="1" applyBorder="1" applyAlignment="1">
      <alignment horizontal="center" vertical="center" wrapText="1"/>
    </xf>
    <xf numFmtId="0" fontId="2" fillId="0" borderId="1" xfId="14" applyNumberFormat="1" applyFont="1" applyFill="1" applyBorder="1" applyAlignment="1">
      <alignment horizontal="center" vertical="center" wrapText="1"/>
    </xf>
    <xf numFmtId="0" fontId="2" fillId="0" borderId="3" xfId="14" applyNumberFormat="1" applyFont="1" applyFill="1" applyBorder="1" applyAlignment="1">
      <alignment horizontal="center" vertical="center" wrapText="1"/>
    </xf>
    <xf numFmtId="0" fontId="2" fillId="0" borderId="4" xfId="14" applyNumberFormat="1" applyFont="1" applyFill="1" applyBorder="1" applyAlignment="1">
      <alignment horizontal="center" vertical="center" wrapText="1"/>
    </xf>
    <xf numFmtId="0" fontId="2" fillId="0" borderId="2" xfId="14" applyNumberFormat="1" applyFont="1" applyFill="1" applyBorder="1" applyAlignment="1">
      <alignment horizontal="center" vertical="center" wrapText="1"/>
    </xf>
    <xf numFmtId="0" fontId="2" fillId="0" borderId="1" xfId="14" applyFont="1" applyFill="1" applyBorder="1" applyAlignment="1">
      <alignment horizontal="center" vertical="center" wrapText="1"/>
    </xf>
    <xf numFmtId="0" fontId="2" fillId="0" borderId="1" xfId="7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77" applyNumberFormat="1" applyFont="1" applyFill="1" applyBorder="1" applyAlignment="1">
      <alignment horizontal="center" vertical="center" wrapText="1"/>
    </xf>
    <xf numFmtId="179" fontId="3" fillId="0" borderId="1" xfId="134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14" applyNumberFormat="1" applyFont="1" applyFill="1" applyBorder="1" applyAlignment="1">
      <alignment horizontal="center" vertical="center" wrapText="1"/>
    </xf>
    <xf numFmtId="0" fontId="3" fillId="0" borderId="3" xfId="14" applyNumberFormat="1" applyFont="1" applyFill="1" applyBorder="1" applyAlignment="1">
      <alignment horizontal="center" vertical="center" wrapText="1"/>
    </xf>
    <xf numFmtId="0" fontId="3" fillId="0" borderId="4" xfId="14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14" applyNumberFormat="1" applyFont="1" applyFill="1" applyBorder="1" applyAlignment="1">
      <alignment horizontal="center" vertical="center" wrapText="1"/>
    </xf>
    <xf numFmtId="0" fontId="3" fillId="0" borderId="1" xfId="71" applyFont="1" applyFill="1" applyBorder="1" applyAlignment="1">
      <alignment horizontal="center" vertical="center" wrapText="1"/>
    </xf>
    <xf numFmtId="0" fontId="3" fillId="0" borderId="1" xfId="84" applyNumberFormat="1" applyFont="1" applyFill="1" applyBorder="1" applyAlignment="1">
      <alignment horizontal="center" vertical="center" wrapText="1"/>
    </xf>
    <xf numFmtId="0" fontId="3" fillId="0" borderId="1" xfId="134" applyNumberFormat="1" applyFont="1" applyFill="1" applyBorder="1" applyAlignment="1">
      <alignment horizontal="center" vertical="center" wrapText="1"/>
    </xf>
    <xf numFmtId="0" fontId="3" fillId="0" borderId="3" xfId="14" applyFont="1" applyFill="1" applyBorder="1" applyAlignment="1">
      <alignment horizontal="center" vertical="center" wrapText="1"/>
    </xf>
    <xf numFmtId="0" fontId="3" fillId="0" borderId="4" xfId="14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2" xfId="14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8" applyFont="1" applyFill="1" applyBorder="1" applyAlignment="1">
      <alignment horizontal="center" vertical="center" wrapText="1"/>
    </xf>
    <xf numFmtId="0" fontId="14" fillId="0" borderId="1" xfId="7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84" applyFont="1" applyBorder="1" applyAlignment="1">
      <alignment vertical="center"/>
    </xf>
    <xf numFmtId="0" fontId="16" fillId="4" borderId="1" xfId="77" applyFont="1" applyFill="1" applyBorder="1" applyAlignment="1">
      <alignment horizontal="center" vertical="center"/>
    </xf>
    <xf numFmtId="0" fontId="14" fillId="0" borderId="1" xfId="84" applyNumberFormat="1" applyFont="1" applyFill="1" applyBorder="1" applyAlignment="1">
      <alignment horizontal="center" vertical="center" wrapText="1"/>
    </xf>
    <xf numFmtId="0" fontId="16" fillId="4" borderId="1" xfId="77" applyNumberFormat="1" applyFont="1" applyFill="1" applyBorder="1" applyAlignment="1">
      <alignment horizontal="center" vertical="center" wrapText="1"/>
    </xf>
    <xf numFmtId="0" fontId="16" fillId="0" borderId="1" xfId="84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6" fillId="0" borderId="1" xfId="84" quotePrefix="1" applyFont="1" applyFill="1" applyBorder="1" applyAlignment="1">
      <alignment horizontal="left" vertical="center" wrapText="1"/>
    </xf>
    <xf numFmtId="0" fontId="16" fillId="4" borderId="1" xfId="77" applyFont="1" applyFill="1" applyBorder="1" applyAlignment="1">
      <alignment horizontal="center" vertical="center" wrapText="1"/>
    </xf>
    <xf numFmtId="0" fontId="14" fillId="0" borderId="1" xfId="84" applyNumberFormat="1" applyFont="1" applyFill="1" applyBorder="1" applyAlignment="1">
      <alignment horizontal="center" vertical="center" wrapText="1"/>
    </xf>
    <xf numFmtId="0" fontId="16" fillId="0" borderId="1" xfId="84" applyFont="1" applyFill="1" applyBorder="1" applyAlignment="1">
      <alignment horizontal="left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6" fillId="0" borderId="1" xfId="14" applyFont="1" applyFill="1" applyBorder="1" applyAlignment="1">
      <alignment horizontal="left" vertical="center" wrapText="1"/>
    </xf>
    <xf numFmtId="0" fontId="16" fillId="0" borderId="1" xfId="14" applyFont="1" applyFill="1" applyBorder="1" applyAlignment="1">
      <alignment horizontal="center" vertical="center" wrapText="1"/>
    </xf>
    <xf numFmtId="0" fontId="14" fillId="0" borderId="1" xfId="14" applyNumberFormat="1" applyFont="1" applyFill="1" applyBorder="1" applyAlignment="1">
      <alignment horizontal="center" vertical="center" wrapText="1"/>
    </xf>
    <xf numFmtId="179" fontId="16" fillId="0" borderId="1" xfId="134" applyFont="1" applyFill="1" applyBorder="1" applyAlignment="1">
      <alignment horizontal="center" vertical="center" wrapText="1"/>
    </xf>
    <xf numFmtId="0" fontId="16" fillId="0" borderId="1" xfId="134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14" applyNumberFormat="1" applyFont="1" applyFill="1" applyBorder="1" applyAlignment="1">
      <alignment horizontal="center" vertical="center" wrapText="1"/>
    </xf>
    <xf numFmtId="0" fontId="18" fillId="0" borderId="1" xfId="14" applyFont="1" applyFill="1" applyBorder="1" applyAlignment="1">
      <alignment horizontal="left" vertical="center" wrapText="1"/>
    </xf>
    <xf numFmtId="0" fontId="16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6" fillId="0" borderId="1" xfId="14" applyFont="1" applyFill="1" applyBorder="1" applyAlignment="1">
      <alignment vertical="center"/>
    </xf>
    <xf numFmtId="0" fontId="16" fillId="0" borderId="1" xfId="89" applyNumberFormat="1" applyFont="1" applyFill="1" applyBorder="1" applyAlignment="1">
      <alignment horizontal="center" vertical="center" wrapText="1"/>
    </xf>
    <xf numFmtId="0" fontId="16" fillId="0" borderId="1" xfId="14" applyFont="1" applyFill="1" applyBorder="1" applyAlignment="1">
      <alignment horizontal="center" vertical="center"/>
    </xf>
    <xf numFmtId="0" fontId="14" fillId="0" borderId="3" xfId="14" applyNumberFormat="1" applyFont="1" applyFill="1" applyBorder="1" applyAlignment="1">
      <alignment horizontal="center" vertical="center" wrapText="1"/>
    </xf>
    <xf numFmtId="0" fontId="16" fillId="0" borderId="2" xfId="14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3" xfId="14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" xfId="14" applyNumberFormat="1" applyFont="1" applyFill="1" applyBorder="1" applyAlignment="1">
      <alignment horizontal="center" vertical="center" wrapText="1"/>
    </xf>
    <xf numFmtId="0" fontId="16" fillId="0" borderId="4" xfId="14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1" xfId="88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88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6" fillId="0" borderId="1" xfId="14" quotePrefix="1" applyFont="1" applyFill="1" applyBorder="1" applyAlignment="1">
      <alignment horizontal="left" vertical="center" wrapText="1"/>
    </xf>
    <xf numFmtId="0" fontId="16" fillId="0" borderId="1" xfId="91" applyNumberFormat="1" applyFont="1" applyFill="1" applyBorder="1" applyAlignment="1">
      <alignment horizontal="center" vertical="center" wrapText="1"/>
    </xf>
    <xf numFmtId="0" fontId="14" fillId="0" borderId="2" xfId="14" applyNumberFormat="1" applyFont="1" applyFill="1" applyBorder="1" applyAlignment="1">
      <alignment horizontal="center" vertical="center" wrapText="1"/>
    </xf>
    <xf numFmtId="0" fontId="16" fillId="0" borderId="3" xfId="14" applyFont="1" applyFill="1" applyBorder="1" applyAlignment="1">
      <alignment horizontal="center" vertical="center" wrapText="1"/>
    </xf>
    <xf numFmtId="0" fontId="16" fillId="0" borderId="4" xfId="14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16" fillId="0" borderId="1" xfId="72" quotePrefix="1" applyFont="1" applyFill="1" applyBorder="1" applyAlignment="1">
      <alignment horizontal="left" vertical="center" wrapText="1"/>
    </xf>
    <xf numFmtId="0" fontId="16" fillId="0" borderId="1" xfId="72" applyFont="1" applyFill="1" applyBorder="1" applyAlignment="1">
      <alignment horizontal="center" vertical="center" wrapText="1"/>
    </xf>
    <xf numFmtId="0" fontId="14" fillId="0" borderId="1" xfId="14" applyFont="1" applyFill="1" applyBorder="1" applyAlignment="1">
      <alignment horizontal="center" vertical="center" wrapText="1"/>
    </xf>
    <xf numFmtId="0" fontId="16" fillId="0" borderId="1" xfId="14" applyNumberFormat="1" applyFont="1" applyFill="1" applyBorder="1" applyAlignment="1">
      <alignment horizontal="center" vertical="center" wrapText="1"/>
    </xf>
    <xf numFmtId="0" fontId="18" fillId="0" borderId="1" xfId="89" applyNumberFormat="1" applyFont="1" applyFill="1" applyBorder="1" applyAlignment="1">
      <alignment horizontal="left" vertical="center" wrapText="1"/>
    </xf>
    <xf numFmtId="0" fontId="16" fillId="0" borderId="1" xfId="14" applyNumberFormat="1" applyFont="1" applyFill="1" applyBorder="1" applyAlignment="1">
      <alignment horizontal="center" vertical="center" wrapText="1"/>
    </xf>
    <xf numFmtId="0" fontId="16" fillId="0" borderId="1" xfId="89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71" applyFont="1" applyFill="1" applyBorder="1" applyAlignment="1">
      <alignment horizontal="left" vertical="center" wrapText="1"/>
    </xf>
    <xf numFmtId="0" fontId="16" fillId="0" borderId="1" xfId="71" applyFont="1" applyFill="1" applyBorder="1" applyAlignment="1">
      <alignment horizontal="center" vertical="center" wrapText="1"/>
    </xf>
    <xf numFmtId="0" fontId="14" fillId="0" borderId="1" xfId="71" applyFont="1" applyFill="1" applyBorder="1" applyAlignment="1">
      <alignment horizontal="center" vertical="center" wrapText="1"/>
    </xf>
    <xf numFmtId="0" fontId="16" fillId="0" borderId="1" xfId="7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14" applyNumberFormat="1" applyFont="1" applyFill="1" applyBorder="1" applyAlignment="1">
      <alignment horizontal="center" vertical="center" wrapText="1"/>
    </xf>
    <xf numFmtId="0" fontId="16" fillId="4" borderId="2" xfId="14" applyNumberFormat="1" applyFont="1" applyFill="1" applyBorder="1" applyAlignment="1">
      <alignment horizontal="center" vertical="center" wrapText="1"/>
    </xf>
    <xf numFmtId="0" fontId="17" fillId="0" borderId="1" xfId="89" applyNumberFormat="1" applyFont="1" applyFill="1" applyBorder="1" applyAlignment="1">
      <alignment horizontal="left" vertical="center" wrapText="1"/>
    </xf>
    <xf numFmtId="0" fontId="20" fillId="0" borderId="3" xfId="0" applyFont="1" applyBorder="1"/>
    <xf numFmtId="0" fontId="20" fillId="0" borderId="4" xfId="0" applyFont="1" applyBorder="1"/>
    <xf numFmtId="0" fontId="16" fillId="0" borderId="1" xfId="91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14" fillId="2" borderId="1" xfId="28" applyFont="1" applyFill="1" applyBorder="1" applyAlignment="1">
      <alignment horizontal="center" vertical="center"/>
    </xf>
    <xf numFmtId="0" fontId="14" fillId="2" borderId="1" xfId="28" applyFont="1" applyFill="1" applyBorder="1" applyAlignment="1">
      <alignment horizontal="center" vertical="center" wrapText="1"/>
    </xf>
    <xf numFmtId="0" fontId="14" fillId="2" borderId="5" xfId="28" applyFont="1" applyFill="1" applyBorder="1" applyAlignment="1">
      <alignment horizontal="center" vertical="center"/>
    </xf>
    <xf numFmtId="0" fontId="14" fillId="2" borderId="7" xfId="28" applyFont="1" applyFill="1" applyBorder="1" applyAlignment="1">
      <alignment horizontal="center" vertical="center"/>
    </xf>
    <xf numFmtId="0" fontId="14" fillId="2" borderId="1" xfId="28" applyFont="1" applyFill="1" applyBorder="1" applyAlignment="1">
      <alignment horizontal="center" vertical="center" wrapText="1"/>
    </xf>
    <xf numFmtId="0" fontId="20" fillId="0" borderId="0" xfId="0" applyFont="1"/>
  </cellXfs>
  <cellStyles count="202">
    <cellStyle name="常规" xfId="0" builtinId="0"/>
    <cellStyle name="常规 2" xfId="35"/>
    <cellStyle name="常规 2 2" xfId="32"/>
    <cellStyle name="常规 2 2 2" xfId="28"/>
    <cellStyle name="常规 2 2 2 2" xfId="1"/>
    <cellStyle name="常规 2 2 2 2 2" xfId="38"/>
    <cellStyle name="常规 2 2 2 2 3" xfId="26"/>
    <cellStyle name="常规 2 2 2 3" xfId="30"/>
    <cellStyle name="常规 2 2 2 4" xfId="23"/>
    <cellStyle name="常规 2 2 3" xfId="29"/>
    <cellStyle name="常规 2 2 4" xfId="2"/>
    <cellStyle name="常规 2 3" xfId="33"/>
    <cellStyle name="常规 2 3 2" xfId="34"/>
    <cellStyle name="常规 2 3 2 2" xfId="39"/>
    <cellStyle name="常规 2 3 2 3" xfId="36"/>
    <cellStyle name="常规 2 3 3" xfId="4"/>
    <cellStyle name="常规 2 3 4" xfId="40"/>
    <cellStyle name="常规 2 4" xfId="41"/>
    <cellStyle name="常规 2 5" xfId="42"/>
    <cellStyle name="常规 3" xfId="43"/>
    <cellStyle name="常规 3 2" xfId="44"/>
    <cellStyle name="常规 3 2 2" xfId="45"/>
    <cellStyle name="常规 3 2 2 2" xfId="46"/>
    <cellStyle name="常规 3 2 2 2 2" xfId="47"/>
    <cellStyle name="常规 3 2 2 2 3" xfId="48"/>
    <cellStyle name="常规 3 2 2 3" xfId="49"/>
    <cellStyle name="常规 3 2 2 4" xfId="51"/>
    <cellStyle name="常规 3 2 3" xfId="53"/>
    <cellStyle name="常规 3 2 4" xfId="54"/>
    <cellStyle name="常规 3 3" xfId="55"/>
    <cellStyle name="常规 3 4" xfId="56"/>
    <cellStyle name="常规 4" xfId="57"/>
    <cellStyle name="常规 4 2" xfId="58"/>
    <cellStyle name="常规 4 2 2" xfId="59"/>
    <cellStyle name="常规 4 2 2 2" xfId="61"/>
    <cellStyle name="常规 4 2 2 2 2" xfId="63"/>
    <cellStyle name="常规 4 2 2 2 3" xfId="64"/>
    <cellStyle name="常规 4 2 2 3" xfId="10"/>
    <cellStyle name="常规 4 2 2 4" xfId="65"/>
    <cellStyle name="常规 4 2 3" xfId="68"/>
    <cellStyle name="常规 4 2 4" xfId="69"/>
    <cellStyle name="常规 4 3" xfId="70"/>
    <cellStyle name="常规 4 4" xfId="60"/>
    <cellStyle name="常规 5" xfId="71"/>
    <cellStyle name="常规 5 2" xfId="14"/>
    <cellStyle name="常规 5 2 2" xfId="15"/>
    <cellStyle name="常规 5 2 2 2" xfId="72"/>
    <cellStyle name="常规 5 2 2 3" xfId="73"/>
    <cellStyle name="常规 5 2 3" xfId="18"/>
    <cellStyle name="常规 5 2 4" xfId="11"/>
    <cellStyle name="常规 5 3" xfId="75"/>
    <cellStyle name="常规 5 4" xfId="76"/>
    <cellStyle name="常规 6" xfId="8"/>
    <cellStyle name="常规 6 2" xfId="77"/>
    <cellStyle name="常规 6 2 2" xfId="78"/>
    <cellStyle name="常规 6 2 2 2" xfId="79"/>
    <cellStyle name="常规 6 2 2 3" xfId="80"/>
    <cellStyle name="常规 6 2 3" xfId="21"/>
    <cellStyle name="常规 6 2 4" xfId="82"/>
    <cellStyle name="常规 6 3" xfId="83"/>
    <cellStyle name="常规 6 4" xfId="62"/>
    <cellStyle name="常规 7" xfId="84"/>
    <cellStyle name="常规 7 2" xfId="85"/>
    <cellStyle name="常规 7 2 2" xfId="27"/>
    <cellStyle name="常规 7 2 3" xfId="86"/>
    <cellStyle name="常规 7 3" xfId="5"/>
    <cellStyle name="常规 7 4" xfId="87"/>
    <cellStyle name="常规 9" xfId="88"/>
    <cellStyle name="常规_Sheet1" xfId="89"/>
    <cellStyle name="常规_SQL Results" xfId="91"/>
    <cellStyle name="货币 2" xfId="92"/>
    <cellStyle name="货币 2 2" xfId="66"/>
    <cellStyle name="货币 2 2 2" xfId="93"/>
    <cellStyle name="货币 2 2 2 2" xfId="94"/>
    <cellStyle name="货币 2 2 2 2 2" xfId="22"/>
    <cellStyle name="货币 2 2 2 2 3" xfId="95"/>
    <cellStyle name="货币 2 2 2 3" xfId="96"/>
    <cellStyle name="货币 2 2 2 4" xfId="97"/>
    <cellStyle name="货币 2 2 3" xfId="98"/>
    <cellStyle name="货币 2 2 3 2" xfId="31"/>
    <cellStyle name="货币 2 2 3 2 2" xfId="99"/>
    <cellStyle name="货币 2 2 3 2 2 2" xfId="100"/>
    <cellStyle name="货币 2 2 3 2 2 3" xfId="101"/>
    <cellStyle name="货币 2 2 3 2 3" xfId="102"/>
    <cellStyle name="货币 2 2 3 2 4" xfId="103"/>
    <cellStyle name="货币 2 2 3 3" xfId="24"/>
    <cellStyle name="货币 2 2 3 3 2" xfId="104"/>
    <cellStyle name="货币 2 2 3 3 3" xfId="105"/>
    <cellStyle name="货币 2 2 3 4" xfId="20"/>
    <cellStyle name="货币 2 2 3 5" xfId="25"/>
    <cellStyle name="货币 2 2 4" xfId="106"/>
    <cellStyle name="货币 2 2 4 2" xfId="107"/>
    <cellStyle name="货币 2 2 4 3" xfId="108"/>
    <cellStyle name="货币 2 2 5" xfId="109"/>
    <cellStyle name="货币 2 2 6" xfId="6"/>
    <cellStyle name="货币 2 3" xfId="110"/>
    <cellStyle name="货币 2 3 2" xfId="111"/>
    <cellStyle name="货币 2 3 2 2" xfId="112"/>
    <cellStyle name="货币 2 3 2 2 2" xfId="113"/>
    <cellStyle name="货币 2 3 2 2 2 2" xfId="114"/>
    <cellStyle name="货币 2 3 2 2 2 3" xfId="115"/>
    <cellStyle name="货币 2 3 2 2 3" xfId="117"/>
    <cellStyle name="货币 2 3 2 2 4" xfId="118"/>
    <cellStyle name="货币 2 3 2 3" xfId="119"/>
    <cellStyle name="货币 2 3 2 3 2" xfId="120"/>
    <cellStyle name="货币 2 3 2 3 3" xfId="122"/>
    <cellStyle name="货币 2 3 2 4" xfId="123"/>
    <cellStyle name="货币 2 3 2 5" xfId="124"/>
    <cellStyle name="货币 2 3 3" xfId="125"/>
    <cellStyle name="货币 2 3 3 2" xfId="37"/>
    <cellStyle name="货币 2 3 3 3" xfId="126"/>
    <cellStyle name="货币 2 3 4" xfId="127"/>
    <cellStyle name="货币 2 3 5" xfId="128"/>
    <cellStyle name="货币 2 4" xfId="129"/>
    <cellStyle name="货币 2 4 2" xfId="130"/>
    <cellStyle name="货币 2 4 3" xfId="131"/>
    <cellStyle name="货币 2 5" xfId="132"/>
    <cellStyle name="货币 2 6" xfId="3"/>
    <cellStyle name="货币 3" xfId="133"/>
    <cellStyle name="货币 3 2" xfId="134"/>
    <cellStyle name="货币 3 2 2" xfId="135"/>
    <cellStyle name="货币 3 2 2 2" xfId="136"/>
    <cellStyle name="货币 3 2 2 2 2" xfId="137"/>
    <cellStyle name="货币 3 2 2 2 3" xfId="138"/>
    <cellStyle name="货币 3 2 2 3" xfId="139"/>
    <cellStyle name="货币 3 2 2 4" xfId="140"/>
    <cellStyle name="货币 3 2 3" xfId="141"/>
    <cellStyle name="货币 3 2 3 2" xfId="50"/>
    <cellStyle name="货币 3 2 3 3" xfId="52"/>
    <cellStyle name="货币 3 2 4" xfId="90"/>
    <cellStyle name="货币 3 2 5" xfId="142"/>
    <cellStyle name="货币 3 3" xfId="143"/>
    <cellStyle name="货币 3 3 2" xfId="144"/>
    <cellStyle name="货币 3 3 3" xfId="145"/>
    <cellStyle name="货币 3 4" xfId="146"/>
    <cellStyle name="货币 3 5" xfId="147"/>
    <cellStyle name="货币 4" xfId="148"/>
    <cellStyle name="货币 4 2" xfId="149"/>
    <cellStyle name="货币 4 2 2" xfId="150"/>
    <cellStyle name="货币 4 2 2 2" xfId="151"/>
    <cellStyle name="货币 4 2 2 2 2" xfId="152"/>
    <cellStyle name="货币 4 2 2 2 3" xfId="153"/>
    <cellStyle name="货币 4 2 2 3" xfId="154"/>
    <cellStyle name="货币 4 2 2 4" xfId="121"/>
    <cellStyle name="货币 4 2 3" xfId="155"/>
    <cellStyle name="货币 4 2 3 2" xfId="9"/>
    <cellStyle name="货币 4 2 3 3" xfId="67"/>
    <cellStyle name="货币 4 2 4" xfId="156"/>
    <cellStyle name="货币 4 2 5" xfId="157"/>
    <cellStyle name="货币 4 3" xfId="158"/>
    <cellStyle name="货币 4 3 2" xfId="159"/>
    <cellStyle name="货币 4 3 3" xfId="160"/>
    <cellStyle name="货币 4 4" xfId="161"/>
    <cellStyle name="货币 4 5" xfId="162"/>
    <cellStyle name="货币 5" xfId="163"/>
    <cellStyle name="货币 5 2" xfId="164"/>
    <cellStyle name="货币 5 2 2" xfId="166"/>
    <cellStyle name="货币 5 2 2 2" xfId="168"/>
    <cellStyle name="货币 5 2 2 2 2" xfId="170"/>
    <cellStyle name="货币 5 2 2 2 3" xfId="171"/>
    <cellStyle name="货币 5 2 2 3" xfId="172"/>
    <cellStyle name="货币 5 2 2 4" xfId="174"/>
    <cellStyle name="货币 5 2 3" xfId="175"/>
    <cellStyle name="货币 5 2 3 2" xfId="74"/>
    <cellStyle name="货币 5 2 3 3" xfId="177"/>
    <cellStyle name="货币 5 2 4" xfId="178"/>
    <cellStyle name="货币 5 2 5" xfId="180"/>
    <cellStyle name="货币 5 3" xfId="181"/>
    <cellStyle name="货币 5 3 2" xfId="16"/>
    <cellStyle name="货币 5 3 3" xfId="13"/>
    <cellStyle name="货币 5 4" xfId="182"/>
    <cellStyle name="货币 5 5" xfId="183"/>
    <cellStyle name="货币 6" xfId="184"/>
    <cellStyle name="货币 6 2" xfId="185"/>
    <cellStyle name="货币 6 2 2" xfId="186"/>
    <cellStyle name="货币 6 2 2 2" xfId="187"/>
    <cellStyle name="货币 6 2 2 2 2" xfId="116"/>
    <cellStyle name="货币 6 2 2 2 3" xfId="165"/>
    <cellStyle name="货币 6 2 2 3" xfId="188"/>
    <cellStyle name="货币 6 2 2 4" xfId="189"/>
    <cellStyle name="货币 6 2 3" xfId="190"/>
    <cellStyle name="货币 6 2 3 2" xfId="81"/>
    <cellStyle name="货币 6 2 3 3" xfId="191"/>
    <cellStyle name="货币 6 2 4" xfId="192"/>
    <cellStyle name="货币 6 2 5" xfId="193"/>
    <cellStyle name="货币 6 3" xfId="167"/>
    <cellStyle name="货币 6 3 2" xfId="169"/>
    <cellStyle name="货币 6 3 3" xfId="173"/>
    <cellStyle name="货币 6 4" xfId="176"/>
    <cellStyle name="货币 6 5" xfId="179"/>
    <cellStyle name="货币 7" xfId="194"/>
    <cellStyle name="货币 7 2" xfId="195"/>
    <cellStyle name="货币 7 2 2" xfId="196"/>
    <cellStyle name="货币 7 2 2 2" xfId="19"/>
    <cellStyle name="货币 7 2 2 3" xfId="197"/>
    <cellStyle name="货币 7 2 3" xfId="198"/>
    <cellStyle name="货币 7 2 4" xfId="199"/>
    <cellStyle name="货币 7 3" xfId="17"/>
    <cellStyle name="货币 7 3 2" xfId="200"/>
    <cellStyle name="货币 7 3 3" xfId="201"/>
    <cellStyle name="货币 7 4" xfId="12"/>
    <cellStyle name="货币 7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view="pageBreakPreview" zoomScaleSheetLayoutView="100" workbookViewId="0">
      <selection activeCell="K122" sqref="K122"/>
    </sheetView>
  </sheetViews>
  <sheetFormatPr defaultColWidth="9" defaultRowHeight="19.5" customHeight="1"/>
  <cols>
    <col min="1" max="1" width="18.375" style="104" customWidth="1"/>
    <col min="2" max="2" width="5.5" style="104" customWidth="1"/>
    <col min="3" max="3" width="35.5" style="104" customWidth="1"/>
    <col min="4" max="4" width="6.875" style="104" customWidth="1"/>
    <col min="5" max="5" width="9.625" style="104" customWidth="1"/>
    <col min="6" max="6" width="10.875" style="104" customWidth="1"/>
    <col min="7" max="7" width="11.625" style="214" customWidth="1"/>
    <col min="8" max="8" width="14.125" style="104" customWidth="1"/>
    <col min="9" max="16384" width="9" style="104"/>
  </cols>
  <sheetData>
    <row r="1" spans="1:8" ht="19.5" customHeight="1">
      <c r="A1" s="103" t="s">
        <v>212</v>
      </c>
      <c r="B1" s="103"/>
      <c r="C1" s="103"/>
      <c r="D1" s="103"/>
      <c r="E1" s="103"/>
      <c r="F1" s="103"/>
      <c r="G1" s="103"/>
      <c r="H1" s="103"/>
    </row>
    <row r="2" spans="1:8" ht="19.5" customHeight="1">
      <c r="A2" s="105" t="s">
        <v>0</v>
      </c>
      <c r="B2" s="105" t="s">
        <v>1</v>
      </c>
      <c r="C2" s="105" t="s">
        <v>2</v>
      </c>
      <c r="D2" s="105" t="s">
        <v>3</v>
      </c>
      <c r="E2" s="105" t="s">
        <v>4</v>
      </c>
      <c r="F2" s="105" t="s">
        <v>5</v>
      </c>
      <c r="G2" s="105" t="s">
        <v>6</v>
      </c>
      <c r="H2" s="106" t="s">
        <v>7</v>
      </c>
    </row>
    <row r="3" spans="1:8" ht="19.5" customHeight="1">
      <c r="A3" s="107" t="s">
        <v>8</v>
      </c>
      <c r="B3" s="107" t="s">
        <v>9</v>
      </c>
      <c r="C3" s="108" t="s">
        <v>10</v>
      </c>
      <c r="D3" s="109">
        <v>2.5</v>
      </c>
      <c r="E3" s="109">
        <v>4</v>
      </c>
      <c r="F3" s="110">
        <f>SUM(E3:E8)</f>
        <v>85</v>
      </c>
      <c r="G3" s="111" t="s">
        <v>11</v>
      </c>
      <c r="H3" s="112" t="s">
        <v>12</v>
      </c>
    </row>
    <row r="4" spans="1:8" ht="19.5" customHeight="1">
      <c r="A4" s="107"/>
      <c r="B4" s="107"/>
      <c r="C4" s="108" t="s">
        <v>13</v>
      </c>
      <c r="D4" s="109">
        <v>2.5</v>
      </c>
      <c r="E4" s="109">
        <v>14</v>
      </c>
      <c r="F4" s="110"/>
      <c r="G4" s="111"/>
      <c r="H4" s="112"/>
    </row>
    <row r="5" spans="1:8" ht="19.5" customHeight="1">
      <c r="A5" s="107"/>
      <c r="B5" s="107"/>
      <c r="C5" s="108" t="s">
        <v>14</v>
      </c>
      <c r="D5" s="109">
        <v>2.5</v>
      </c>
      <c r="E5" s="109">
        <v>29</v>
      </c>
      <c r="F5" s="110"/>
      <c r="G5" s="111"/>
      <c r="H5" s="112"/>
    </row>
    <row r="6" spans="1:8" ht="19.5" customHeight="1">
      <c r="A6" s="107"/>
      <c r="B6" s="107"/>
      <c r="C6" s="108" t="s">
        <v>15</v>
      </c>
      <c r="D6" s="109">
        <v>2.5</v>
      </c>
      <c r="E6" s="109">
        <v>19</v>
      </c>
      <c r="F6" s="110"/>
      <c r="G6" s="111"/>
      <c r="H6" s="112"/>
    </row>
    <row r="7" spans="1:8" ht="19.5" customHeight="1">
      <c r="A7" s="107"/>
      <c r="B7" s="107"/>
      <c r="C7" s="108" t="s">
        <v>16</v>
      </c>
      <c r="D7" s="109">
        <v>2.5</v>
      </c>
      <c r="E7" s="109">
        <v>6</v>
      </c>
      <c r="F7" s="110"/>
      <c r="G7" s="111"/>
      <c r="H7" s="112"/>
    </row>
    <row r="8" spans="1:8" ht="19.5" customHeight="1">
      <c r="A8" s="107"/>
      <c r="B8" s="107"/>
      <c r="C8" s="108" t="s">
        <v>17</v>
      </c>
      <c r="D8" s="109">
        <v>2.5</v>
      </c>
      <c r="E8" s="109">
        <v>13</v>
      </c>
      <c r="F8" s="110"/>
      <c r="G8" s="111"/>
      <c r="H8" s="112"/>
    </row>
    <row r="9" spans="1:8" ht="19.5" customHeight="1">
      <c r="A9" s="107"/>
      <c r="B9" s="107" t="s">
        <v>18</v>
      </c>
      <c r="C9" s="113" t="s">
        <v>19</v>
      </c>
      <c r="D9" s="114">
        <v>4</v>
      </c>
      <c r="E9" s="114">
        <v>23</v>
      </c>
      <c r="F9" s="115">
        <f>E9+E10+E11+E12+E13+E14+E15+E16+E17</f>
        <v>408</v>
      </c>
      <c r="G9" s="111" t="s">
        <v>20</v>
      </c>
      <c r="H9" s="116" t="s">
        <v>21</v>
      </c>
    </row>
    <row r="10" spans="1:8" ht="19.5" customHeight="1">
      <c r="A10" s="107"/>
      <c r="B10" s="107"/>
      <c r="C10" s="117" t="s">
        <v>22</v>
      </c>
      <c r="D10" s="114">
        <v>4</v>
      </c>
      <c r="E10" s="114">
        <v>71</v>
      </c>
      <c r="F10" s="118"/>
      <c r="G10" s="111"/>
      <c r="H10" s="116"/>
    </row>
    <row r="11" spans="1:8" ht="19.5" customHeight="1">
      <c r="A11" s="107"/>
      <c r="B11" s="107"/>
      <c r="C11" s="117" t="s">
        <v>23</v>
      </c>
      <c r="D11" s="114">
        <v>4</v>
      </c>
      <c r="E11" s="114">
        <v>28</v>
      </c>
      <c r="F11" s="118"/>
      <c r="G11" s="111"/>
      <c r="H11" s="116"/>
    </row>
    <row r="12" spans="1:8" ht="19.5" customHeight="1">
      <c r="A12" s="107"/>
      <c r="B12" s="107"/>
      <c r="C12" s="117" t="s">
        <v>24</v>
      </c>
      <c r="D12" s="114">
        <v>4</v>
      </c>
      <c r="E12" s="114">
        <v>34</v>
      </c>
      <c r="F12" s="118"/>
      <c r="G12" s="111"/>
      <c r="H12" s="116"/>
    </row>
    <row r="13" spans="1:8" ht="19.5" customHeight="1">
      <c r="A13" s="107"/>
      <c r="B13" s="107"/>
      <c r="C13" s="108" t="s">
        <v>14</v>
      </c>
      <c r="D13" s="114">
        <v>4</v>
      </c>
      <c r="E13" s="114">
        <v>57</v>
      </c>
      <c r="F13" s="118"/>
      <c r="G13" s="111"/>
      <c r="H13" s="116"/>
    </row>
    <row r="14" spans="1:8" ht="19.5" customHeight="1">
      <c r="A14" s="107"/>
      <c r="B14" s="107"/>
      <c r="C14" s="108" t="s">
        <v>25</v>
      </c>
      <c r="D14" s="114">
        <v>4</v>
      </c>
      <c r="E14" s="114">
        <v>62</v>
      </c>
      <c r="F14" s="118"/>
      <c r="G14" s="111"/>
      <c r="H14" s="116"/>
    </row>
    <row r="15" spans="1:8" ht="19.5" customHeight="1">
      <c r="A15" s="107"/>
      <c r="B15" s="107"/>
      <c r="C15" s="108" t="s">
        <v>15</v>
      </c>
      <c r="D15" s="114">
        <v>4</v>
      </c>
      <c r="E15" s="114">
        <v>55</v>
      </c>
      <c r="F15" s="118"/>
      <c r="G15" s="111"/>
      <c r="H15" s="116"/>
    </row>
    <row r="16" spans="1:8" ht="19.5" customHeight="1">
      <c r="A16" s="107"/>
      <c r="B16" s="107"/>
      <c r="C16" s="108" t="s">
        <v>26</v>
      </c>
      <c r="D16" s="114">
        <v>2</v>
      </c>
      <c r="E16" s="114">
        <v>31</v>
      </c>
      <c r="F16" s="118"/>
      <c r="G16" s="114" t="s">
        <v>27</v>
      </c>
      <c r="H16" s="119" t="s">
        <v>28</v>
      </c>
    </row>
    <row r="17" spans="1:8" ht="19.5" customHeight="1">
      <c r="A17" s="107"/>
      <c r="B17" s="107"/>
      <c r="C17" s="120" t="s">
        <v>29</v>
      </c>
      <c r="D17" s="114">
        <v>4</v>
      </c>
      <c r="E17" s="114">
        <v>47</v>
      </c>
      <c r="F17" s="121"/>
      <c r="G17" s="119" t="s">
        <v>30</v>
      </c>
      <c r="H17" s="114">
        <v>86929882</v>
      </c>
    </row>
    <row r="18" spans="1:8" ht="19.5" customHeight="1">
      <c r="A18" s="107"/>
      <c r="B18" s="122" t="s">
        <v>31</v>
      </c>
      <c r="C18" s="122"/>
      <c r="D18" s="122"/>
      <c r="E18" s="122"/>
      <c r="F18" s="123">
        <f>SUM(F3:F17)</f>
        <v>493</v>
      </c>
      <c r="G18" s="124"/>
      <c r="H18" s="124"/>
    </row>
    <row r="19" spans="1:8" ht="19.5" customHeight="1">
      <c r="A19" s="125" t="s">
        <v>32</v>
      </c>
      <c r="B19" s="126" t="s">
        <v>33</v>
      </c>
      <c r="C19" s="127" t="s">
        <v>34</v>
      </c>
      <c r="D19" s="128">
        <v>4</v>
      </c>
      <c r="E19" s="128">
        <v>2</v>
      </c>
      <c r="F19" s="129">
        <f>SUM(E19)</f>
        <v>2</v>
      </c>
      <c r="G19" s="130" t="s">
        <v>35</v>
      </c>
      <c r="H19" s="131" t="s">
        <v>213</v>
      </c>
    </row>
    <row r="20" spans="1:8" ht="19.5" customHeight="1">
      <c r="A20" s="132"/>
      <c r="B20" s="107" t="s">
        <v>9</v>
      </c>
      <c r="C20" s="133" t="s">
        <v>36</v>
      </c>
      <c r="D20" s="134">
        <v>3</v>
      </c>
      <c r="E20" s="134">
        <v>15</v>
      </c>
      <c r="F20" s="135">
        <f>SUM(E20:E32)</f>
        <v>155</v>
      </c>
      <c r="G20" s="130"/>
      <c r="H20" s="131"/>
    </row>
    <row r="21" spans="1:8" ht="19.5" customHeight="1">
      <c r="A21" s="132"/>
      <c r="B21" s="107"/>
      <c r="C21" s="136" t="s">
        <v>37</v>
      </c>
      <c r="D21" s="134">
        <v>3</v>
      </c>
      <c r="E21" s="134">
        <v>4</v>
      </c>
      <c r="F21" s="135"/>
      <c r="G21" s="130"/>
      <c r="H21" s="131"/>
    </row>
    <row r="22" spans="1:8" ht="19.5" customHeight="1">
      <c r="A22" s="132"/>
      <c r="B22" s="107"/>
      <c r="C22" s="133" t="s">
        <v>38</v>
      </c>
      <c r="D22" s="134">
        <v>2.5</v>
      </c>
      <c r="E22" s="134">
        <v>58</v>
      </c>
      <c r="F22" s="135"/>
      <c r="G22" s="130"/>
      <c r="H22" s="131"/>
    </row>
    <row r="23" spans="1:8" ht="19.5" customHeight="1">
      <c r="A23" s="132"/>
      <c r="B23" s="107"/>
      <c r="C23" s="133" t="s">
        <v>39</v>
      </c>
      <c r="D23" s="134">
        <v>3</v>
      </c>
      <c r="E23" s="134">
        <v>20</v>
      </c>
      <c r="F23" s="135"/>
      <c r="G23" s="130"/>
      <c r="H23" s="131"/>
    </row>
    <row r="24" spans="1:8" ht="19.5" customHeight="1">
      <c r="A24" s="132"/>
      <c r="B24" s="107"/>
      <c r="C24" s="133" t="s">
        <v>40</v>
      </c>
      <c r="D24" s="134">
        <v>3</v>
      </c>
      <c r="E24" s="134">
        <v>17</v>
      </c>
      <c r="F24" s="135"/>
      <c r="G24" s="130"/>
      <c r="H24" s="131"/>
    </row>
    <row r="25" spans="1:8" ht="19.5" customHeight="1">
      <c r="A25" s="132"/>
      <c r="B25" s="107"/>
      <c r="C25" s="133" t="s">
        <v>41</v>
      </c>
      <c r="D25" s="134">
        <v>3</v>
      </c>
      <c r="E25" s="134">
        <v>16</v>
      </c>
      <c r="F25" s="135"/>
      <c r="G25" s="130"/>
      <c r="H25" s="131"/>
    </row>
    <row r="26" spans="1:8" ht="19.5" customHeight="1">
      <c r="A26" s="132"/>
      <c r="B26" s="107"/>
      <c r="C26" s="133" t="s">
        <v>42</v>
      </c>
      <c r="D26" s="134">
        <v>3</v>
      </c>
      <c r="E26" s="134">
        <v>8</v>
      </c>
      <c r="F26" s="135"/>
      <c r="G26" s="130"/>
      <c r="H26" s="131"/>
    </row>
    <row r="27" spans="1:8" ht="19.5" customHeight="1">
      <c r="A27" s="132"/>
      <c r="B27" s="107"/>
      <c r="C27" s="133" t="s">
        <v>43</v>
      </c>
      <c r="D27" s="134">
        <v>3</v>
      </c>
      <c r="E27" s="134">
        <v>1</v>
      </c>
      <c r="F27" s="135"/>
      <c r="G27" s="130"/>
      <c r="H27" s="131"/>
    </row>
    <row r="28" spans="1:8" ht="19.5" customHeight="1">
      <c r="A28" s="132"/>
      <c r="B28" s="107"/>
      <c r="C28" s="133" t="s">
        <v>44</v>
      </c>
      <c r="D28" s="134">
        <v>3</v>
      </c>
      <c r="E28" s="134">
        <v>3</v>
      </c>
      <c r="F28" s="135"/>
      <c r="G28" s="130"/>
      <c r="H28" s="131"/>
    </row>
    <row r="29" spans="1:8" ht="19.5" customHeight="1">
      <c r="A29" s="132"/>
      <c r="B29" s="107"/>
      <c r="C29" s="133" t="s">
        <v>45</v>
      </c>
      <c r="D29" s="134">
        <v>3</v>
      </c>
      <c r="E29" s="134">
        <v>5</v>
      </c>
      <c r="F29" s="135"/>
      <c r="G29" s="130"/>
      <c r="H29" s="131"/>
    </row>
    <row r="30" spans="1:8" ht="19.5" customHeight="1">
      <c r="A30" s="132"/>
      <c r="B30" s="107"/>
      <c r="C30" s="133" t="s">
        <v>46</v>
      </c>
      <c r="D30" s="134">
        <v>3</v>
      </c>
      <c r="E30" s="134">
        <v>5</v>
      </c>
      <c r="F30" s="135"/>
      <c r="G30" s="130"/>
      <c r="H30" s="131"/>
    </row>
    <row r="31" spans="1:8" ht="19.5" customHeight="1">
      <c r="A31" s="132"/>
      <c r="B31" s="107"/>
      <c r="C31" s="136" t="s">
        <v>47</v>
      </c>
      <c r="D31" s="134">
        <v>3</v>
      </c>
      <c r="E31" s="134">
        <v>1</v>
      </c>
      <c r="F31" s="135"/>
      <c r="G31" s="130"/>
      <c r="H31" s="131"/>
    </row>
    <row r="32" spans="1:8" ht="19.5" customHeight="1">
      <c r="A32" s="132"/>
      <c r="B32" s="107"/>
      <c r="C32" s="133" t="s">
        <v>48</v>
      </c>
      <c r="D32" s="134">
        <v>3</v>
      </c>
      <c r="E32" s="134">
        <v>2</v>
      </c>
      <c r="F32" s="135"/>
      <c r="G32" s="130"/>
      <c r="H32" s="131"/>
    </row>
    <row r="33" spans="1:8" ht="19.5" customHeight="1">
      <c r="A33" s="132"/>
      <c r="B33" s="115" t="s">
        <v>18</v>
      </c>
      <c r="C33" s="117" t="s">
        <v>49</v>
      </c>
      <c r="D33" s="114">
        <v>4</v>
      </c>
      <c r="E33" s="114">
        <v>72</v>
      </c>
      <c r="F33" s="115">
        <f>SUM(E33:E39)</f>
        <v>300</v>
      </c>
      <c r="G33" s="111" t="s">
        <v>50</v>
      </c>
      <c r="H33" s="116" t="s">
        <v>51</v>
      </c>
    </row>
    <row r="34" spans="1:8" ht="19.5" customHeight="1">
      <c r="A34" s="132"/>
      <c r="B34" s="118"/>
      <c r="C34" s="108" t="s">
        <v>52</v>
      </c>
      <c r="D34" s="114">
        <v>4</v>
      </c>
      <c r="E34" s="114">
        <v>29</v>
      </c>
      <c r="F34" s="118"/>
      <c r="G34" s="111"/>
      <c r="H34" s="116"/>
    </row>
    <row r="35" spans="1:8" ht="19.5" customHeight="1">
      <c r="A35" s="132"/>
      <c r="B35" s="118"/>
      <c r="C35" s="117" t="s">
        <v>53</v>
      </c>
      <c r="D35" s="114">
        <v>4</v>
      </c>
      <c r="E35" s="114">
        <v>16</v>
      </c>
      <c r="F35" s="118"/>
      <c r="G35" s="111"/>
      <c r="H35" s="116"/>
    </row>
    <row r="36" spans="1:8" ht="19.5" customHeight="1">
      <c r="A36" s="132"/>
      <c r="B36" s="118"/>
      <c r="C36" s="117" t="s">
        <v>54</v>
      </c>
      <c r="D36" s="114">
        <v>4</v>
      </c>
      <c r="E36" s="114">
        <v>25</v>
      </c>
      <c r="F36" s="118"/>
      <c r="G36" s="111"/>
      <c r="H36" s="116"/>
    </row>
    <row r="37" spans="1:8" ht="19.5" customHeight="1">
      <c r="A37" s="132"/>
      <c r="B37" s="118"/>
      <c r="C37" s="117" t="s">
        <v>55</v>
      </c>
      <c r="D37" s="114">
        <v>4</v>
      </c>
      <c r="E37" s="114">
        <v>28</v>
      </c>
      <c r="F37" s="118"/>
      <c r="G37" s="111"/>
      <c r="H37" s="116"/>
    </row>
    <row r="38" spans="1:8" ht="19.5" customHeight="1">
      <c r="A38" s="132"/>
      <c r="B38" s="118"/>
      <c r="C38" s="117" t="s">
        <v>56</v>
      </c>
      <c r="D38" s="114">
        <v>4</v>
      </c>
      <c r="E38" s="114">
        <v>67</v>
      </c>
      <c r="F38" s="118"/>
      <c r="G38" s="111"/>
      <c r="H38" s="116"/>
    </row>
    <row r="39" spans="1:8" ht="19.5" customHeight="1">
      <c r="A39" s="132"/>
      <c r="B39" s="118"/>
      <c r="C39" s="117" t="s">
        <v>57</v>
      </c>
      <c r="D39" s="114">
        <v>4</v>
      </c>
      <c r="E39" s="114">
        <v>63</v>
      </c>
      <c r="F39" s="118"/>
      <c r="G39" s="111"/>
      <c r="H39" s="116"/>
    </row>
    <row r="40" spans="1:8" ht="19.5" customHeight="1">
      <c r="A40" s="137"/>
      <c r="B40" s="122" t="s">
        <v>31</v>
      </c>
      <c r="C40" s="122"/>
      <c r="D40" s="122"/>
      <c r="E40" s="122"/>
      <c r="F40" s="123">
        <f>SUM(F19:F39)</f>
        <v>457</v>
      </c>
      <c r="G40" s="124"/>
      <c r="H40" s="124"/>
    </row>
    <row r="41" spans="1:8" ht="19.5" customHeight="1">
      <c r="A41" s="107" t="s">
        <v>58</v>
      </c>
      <c r="B41" s="138" t="s">
        <v>33</v>
      </c>
      <c r="C41" s="139" t="s">
        <v>34</v>
      </c>
      <c r="D41" s="140">
        <v>4</v>
      </c>
      <c r="E41" s="140">
        <v>3</v>
      </c>
      <c r="F41" s="141">
        <f>E41</f>
        <v>3</v>
      </c>
      <c r="G41" s="142" t="s">
        <v>59</v>
      </c>
      <c r="H41" s="143" t="s">
        <v>60</v>
      </c>
    </row>
    <row r="42" spans="1:8" ht="19.5" customHeight="1">
      <c r="A42" s="107"/>
      <c r="B42" s="144" t="s">
        <v>9</v>
      </c>
      <c r="C42" s="139" t="s">
        <v>61</v>
      </c>
      <c r="D42" s="140">
        <v>2</v>
      </c>
      <c r="E42" s="140">
        <v>31</v>
      </c>
      <c r="F42" s="145">
        <f>SUM(E42:E46)</f>
        <v>71</v>
      </c>
      <c r="G42" s="142"/>
      <c r="H42" s="143"/>
    </row>
    <row r="43" spans="1:8" ht="19.5" customHeight="1">
      <c r="A43" s="107"/>
      <c r="B43" s="144"/>
      <c r="C43" s="139" t="s">
        <v>62</v>
      </c>
      <c r="D43" s="140">
        <v>3</v>
      </c>
      <c r="E43" s="140">
        <v>20</v>
      </c>
      <c r="F43" s="145"/>
      <c r="G43" s="142"/>
      <c r="H43" s="143"/>
    </row>
    <row r="44" spans="1:8" ht="19.5" customHeight="1">
      <c r="A44" s="107"/>
      <c r="B44" s="144"/>
      <c r="C44" s="146" t="s">
        <v>63</v>
      </c>
      <c r="D44" s="140">
        <v>3</v>
      </c>
      <c r="E44" s="140">
        <v>15</v>
      </c>
      <c r="F44" s="145"/>
      <c r="G44" s="142"/>
      <c r="H44" s="143"/>
    </row>
    <row r="45" spans="1:8" ht="19.5" customHeight="1">
      <c r="A45" s="107"/>
      <c r="B45" s="144"/>
      <c r="C45" s="146" t="s">
        <v>64</v>
      </c>
      <c r="D45" s="140">
        <v>3</v>
      </c>
      <c r="E45" s="140">
        <v>3</v>
      </c>
      <c r="F45" s="145"/>
      <c r="G45" s="142"/>
      <c r="H45" s="143"/>
    </row>
    <row r="46" spans="1:8" ht="19.5" customHeight="1">
      <c r="A46" s="107"/>
      <c r="B46" s="144"/>
      <c r="C46" s="139" t="s">
        <v>65</v>
      </c>
      <c r="D46" s="140">
        <v>3</v>
      </c>
      <c r="E46" s="140">
        <v>2</v>
      </c>
      <c r="F46" s="145"/>
      <c r="G46" s="142"/>
      <c r="H46" s="143"/>
    </row>
    <row r="47" spans="1:8" ht="19.5" customHeight="1">
      <c r="A47" s="107"/>
      <c r="B47" s="107" t="s">
        <v>18</v>
      </c>
      <c r="C47" s="147" t="s">
        <v>66</v>
      </c>
      <c r="D47" s="114">
        <v>4</v>
      </c>
      <c r="E47" s="148">
        <v>28</v>
      </c>
      <c r="F47" s="107">
        <f>SUM(E47:E51)</f>
        <v>251</v>
      </c>
      <c r="G47" s="116" t="s">
        <v>67</v>
      </c>
      <c r="H47" s="116">
        <v>63741359</v>
      </c>
    </row>
    <row r="48" spans="1:8" ht="19.5" customHeight="1">
      <c r="A48" s="107"/>
      <c r="B48" s="107"/>
      <c r="C48" s="149" t="s">
        <v>68</v>
      </c>
      <c r="D48" s="114">
        <v>4</v>
      </c>
      <c r="E48" s="148">
        <v>59</v>
      </c>
      <c r="F48" s="107"/>
      <c r="G48" s="116"/>
      <c r="H48" s="116"/>
    </row>
    <row r="49" spans="1:8" ht="19.5" customHeight="1">
      <c r="A49" s="107"/>
      <c r="B49" s="107"/>
      <c r="C49" s="147" t="s">
        <v>69</v>
      </c>
      <c r="D49" s="114">
        <v>4</v>
      </c>
      <c r="E49" s="148">
        <v>62</v>
      </c>
      <c r="F49" s="107"/>
      <c r="G49" s="116"/>
      <c r="H49" s="116"/>
    </row>
    <row r="50" spans="1:8" ht="19.5" customHeight="1">
      <c r="A50" s="107"/>
      <c r="B50" s="107"/>
      <c r="C50" s="147" t="s">
        <v>63</v>
      </c>
      <c r="D50" s="114">
        <v>4</v>
      </c>
      <c r="E50" s="148">
        <v>27</v>
      </c>
      <c r="F50" s="107"/>
      <c r="G50" s="116"/>
      <c r="H50" s="116"/>
    </row>
    <row r="51" spans="1:8" ht="19.5" customHeight="1">
      <c r="A51" s="107"/>
      <c r="B51" s="107"/>
      <c r="C51" s="149" t="s">
        <v>70</v>
      </c>
      <c r="D51" s="114">
        <v>4</v>
      </c>
      <c r="E51" s="148">
        <v>75</v>
      </c>
      <c r="F51" s="107"/>
      <c r="G51" s="116"/>
      <c r="H51" s="116"/>
    </row>
    <row r="52" spans="1:8" ht="19.5" customHeight="1">
      <c r="A52" s="107"/>
      <c r="B52" s="122" t="s">
        <v>31</v>
      </c>
      <c r="C52" s="122"/>
      <c r="D52" s="122"/>
      <c r="E52" s="122"/>
      <c r="F52" s="123">
        <f>SUM(F41:F51)</f>
        <v>325</v>
      </c>
      <c r="G52" s="124"/>
      <c r="H52" s="124"/>
    </row>
    <row r="53" spans="1:8" ht="19.5" customHeight="1">
      <c r="A53" s="115" t="s">
        <v>71</v>
      </c>
      <c r="B53" s="150" t="s">
        <v>9</v>
      </c>
      <c r="C53" s="151" t="s">
        <v>72</v>
      </c>
      <c r="D53" s="152">
        <v>3</v>
      </c>
      <c r="E53" s="153">
        <v>8</v>
      </c>
      <c r="F53" s="154">
        <f>SUM(E53:E60)</f>
        <v>72</v>
      </c>
      <c r="G53" s="155" t="s">
        <v>73</v>
      </c>
      <c r="H53" s="156" t="s">
        <v>74</v>
      </c>
    </row>
    <row r="54" spans="1:8" ht="19.5" customHeight="1">
      <c r="A54" s="118"/>
      <c r="B54" s="150"/>
      <c r="C54" s="151" t="s">
        <v>75</v>
      </c>
      <c r="D54" s="152">
        <v>3</v>
      </c>
      <c r="E54" s="153">
        <v>3</v>
      </c>
      <c r="F54" s="154"/>
      <c r="G54" s="157"/>
      <c r="H54" s="158"/>
    </row>
    <row r="55" spans="1:8" ht="19.5" customHeight="1">
      <c r="A55" s="118"/>
      <c r="B55" s="150"/>
      <c r="C55" s="151" t="s">
        <v>76</v>
      </c>
      <c r="D55" s="152">
        <v>3</v>
      </c>
      <c r="E55" s="153">
        <v>7</v>
      </c>
      <c r="F55" s="154"/>
      <c r="G55" s="157"/>
      <c r="H55" s="158"/>
    </row>
    <row r="56" spans="1:8" ht="19.5" customHeight="1">
      <c r="A56" s="118"/>
      <c r="B56" s="150"/>
      <c r="C56" s="151" t="s">
        <v>77</v>
      </c>
      <c r="D56" s="152">
        <v>2.5</v>
      </c>
      <c r="E56" s="153">
        <v>40</v>
      </c>
      <c r="F56" s="154"/>
      <c r="G56" s="157"/>
      <c r="H56" s="158"/>
    </row>
    <row r="57" spans="1:8" ht="19.5" customHeight="1">
      <c r="A57" s="118"/>
      <c r="B57" s="150"/>
      <c r="C57" s="151" t="s">
        <v>78</v>
      </c>
      <c r="D57" s="152">
        <v>3</v>
      </c>
      <c r="E57" s="153">
        <v>2</v>
      </c>
      <c r="F57" s="154"/>
      <c r="G57" s="157"/>
      <c r="H57" s="158"/>
    </row>
    <row r="58" spans="1:8" ht="19.5" customHeight="1">
      <c r="A58" s="118"/>
      <c r="B58" s="150"/>
      <c r="C58" s="151" t="s">
        <v>79</v>
      </c>
      <c r="D58" s="152">
        <v>2.5</v>
      </c>
      <c r="E58" s="153">
        <v>5</v>
      </c>
      <c r="F58" s="154"/>
      <c r="G58" s="157"/>
      <c r="H58" s="158"/>
    </row>
    <row r="59" spans="1:8" ht="19.5" customHeight="1">
      <c r="A59" s="118"/>
      <c r="B59" s="150"/>
      <c r="C59" s="151" t="s">
        <v>80</v>
      </c>
      <c r="D59" s="152">
        <v>3</v>
      </c>
      <c r="E59" s="153">
        <v>1</v>
      </c>
      <c r="F59" s="154"/>
      <c r="G59" s="157"/>
      <c r="H59" s="158"/>
    </row>
    <row r="60" spans="1:8" ht="19.5" customHeight="1">
      <c r="A60" s="118"/>
      <c r="B60" s="159"/>
      <c r="C60" s="151" t="s">
        <v>81</v>
      </c>
      <c r="D60" s="152">
        <v>3</v>
      </c>
      <c r="E60" s="153">
        <v>6</v>
      </c>
      <c r="F60" s="160"/>
      <c r="G60" s="161"/>
      <c r="H60" s="162"/>
    </row>
    <row r="61" spans="1:8" ht="19.5" customHeight="1">
      <c r="A61" s="118"/>
      <c r="B61" s="115" t="s">
        <v>18</v>
      </c>
      <c r="C61" s="147" t="s">
        <v>82</v>
      </c>
      <c r="D61" s="114">
        <v>4</v>
      </c>
      <c r="E61" s="163">
        <v>71</v>
      </c>
      <c r="F61" s="115">
        <f>SUM(E61:E65)</f>
        <v>346</v>
      </c>
      <c r="G61" s="164" t="s">
        <v>83</v>
      </c>
      <c r="H61" s="156" t="s">
        <v>84</v>
      </c>
    </row>
    <row r="62" spans="1:8" ht="19.5" customHeight="1">
      <c r="A62" s="118"/>
      <c r="B62" s="118"/>
      <c r="C62" s="147" t="s">
        <v>85</v>
      </c>
      <c r="D62" s="114">
        <v>4</v>
      </c>
      <c r="E62" s="163">
        <v>41</v>
      </c>
      <c r="F62" s="118"/>
      <c r="G62" s="165"/>
      <c r="H62" s="158"/>
    </row>
    <row r="63" spans="1:8" ht="19.5" customHeight="1">
      <c r="A63" s="118"/>
      <c r="B63" s="118"/>
      <c r="C63" s="147" t="s">
        <v>86</v>
      </c>
      <c r="D63" s="114">
        <v>4</v>
      </c>
      <c r="E63" s="163">
        <v>73</v>
      </c>
      <c r="F63" s="118"/>
      <c r="G63" s="165"/>
      <c r="H63" s="158"/>
    </row>
    <row r="64" spans="1:8" ht="19.5" customHeight="1">
      <c r="A64" s="118"/>
      <c r="B64" s="118"/>
      <c r="C64" s="147" t="s">
        <v>87</v>
      </c>
      <c r="D64" s="114">
        <v>4</v>
      </c>
      <c r="E64" s="163">
        <v>106</v>
      </c>
      <c r="F64" s="118"/>
      <c r="G64" s="165"/>
      <c r="H64" s="158"/>
    </row>
    <row r="65" spans="1:8" ht="19.5" customHeight="1">
      <c r="A65" s="118"/>
      <c r="B65" s="121"/>
      <c r="C65" s="147" t="s">
        <v>88</v>
      </c>
      <c r="D65" s="114">
        <v>4</v>
      </c>
      <c r="E65" s="166">
        <v>55</v>
      </c>
      <c r="F65" s="121"/>
      <c r="G65" s="167"/>
      <c r="H65" s="162"/>
    </row>
    <row r="66" spans="1:8" ht="19.5" customHeight="1">
      <c r="A66" s="121"/>
      <c r="B66" s="168" t="s">
        <v>31</v>
      </c>
      <c r="C66" s="168"/>
      <c r="D66" s="168"/>
      <c r="E66" s="168"/>
      <c r="F66" s="169">
        <f>SUM(F53:F65)</f>
        <v>418</v>
      </c>
      <c r="G66" s="170"/>
      <c r="H66" s="170"/>
    </row>
    <row r="67" spans="1:8" ht="19.5" customHeight="1">
      <c r="A67" s="118" t="s">
        <v>89</v>
      </c>
      <c r="B67" s="115" t="s">
        <v>9</v>
      </c>
      <c r="C67" s="171" t="s">
        <v>90</v>
      </c>
      <c r="D67" s="172">
        <v>3</v>
      </c>
      <c r="E67" s="172">
        <v>6</v>
      </c>
      <c r="F67" s="173">
        <f>SUM(E67:E72)</f>
        <v>161</v>
      </c>
      <c r="G67" s="157" t="s">
        <v>91</v>
      </c>
      <c r="H67" s="174" t="s">
        <v>214</v>
      </c>
    </row>
    <row r="68" spans="1:8" ht="19.5" customHeight="1">
      <c r="A68" s="118"/>
      <c r="B68" s="118"/>
      <c r="C68" s="171" t="s">
        <v>92</v>
      </c>
      <c r="D68" s="172">
        <v>3</v>
      </c>
      <c r="E68" s="172">
        <v>30</v>
      </c>
      <c r="F68" s="154"/>
      <c r="G68" s="157"/>
      <c r="H68" s="174"/>
    </row>
    <row r="69" spans="1:8" ht="19.5" customHeight="1">
      <c r="A69" s="118"/>
      <c r="B69" s="118"/>
      <c r="C69" s="139" t="s">
        <v>93</v>
      </c>
      <c r="D69" s="172">
        <v>2.5</v>
      </c>
      <c r="E69" s="172">
        <v>119</v>
      </c>
      <c r="F69" s="154"/>
      <c r="G69" s="157"/>
      <c r="H69" s="174"/>
    </row>
    <row r="70" spans="1:8" ht="19.5" customHeight="1">
      <c r="A70" s="118"/>
      <c r="B70" s="118"/>
      <c r="C70" s="171" t="s">
        <v>94</v>
      </c>
      <c r="D70" s="172">
        <v>3</v>
      </c>
      <c r="E70" s="172">
        <v>1</v>
      </c>
      <c r="F70" s="154"/>
      <c r="G70" s="157"/>
      <c r="H70" s="174"/>
    </row>
    <row r="71" spans="1:8" ht="19.5" customHeight="1">
      <c r="A71" s="118"/>
      <c r="B71" s="118"/>
      <c r="C71" s="139" t="s">
        <v>95</v>
      </c>
      <c r="D71" s="172">
        <v>2</v>
      </c>
      <c r="E71" s="172">
        <v>2</v>
      </c>
      <c r="F71" s="154"/>
      <c r="G71" s="157"/>
      <c r="H71" s="174"/>
    </row>
    <row r="72" spans="1:8" ht="19.5" customHeight="1">
      <c r="A72" s="118"/>
      <c r="B72" s="121"/>
      <c r="C72" s="171" t="s">
        <v>96</v>
      </c>
      <c r="D72" s="152">
        <v>3</v>
      </c>
      <c r="E72" s="172">
        <v>3</v>
      </c>
      <c r="F72" s="160"/>
      <c r="G72" s="161"/>
      <c r="H72" s="175"/>
    </row>
    <row r="73" spans="1:8" ht="19.5" customHeight="1">
      <c r="A73" s="118"/>
      <c r="B73" s="115" t="s">
        <v>18</v>
      </c>
      <c r="C73" s="117" t="s">
        <v>97</v>
      </c>
      <c r="D73" s="152">
        <v>4</v>
      </c>
      <c r="E73" s="114">
        <v>84</v>
      </c>
      <c r="F73" s="176">
        <f>SUM(E73:E79)</f>
        <v>459</v>
      </c>
      <c r="G73" s="164" t="s">
        <v>98</v>
      </c>
      <c r="H73" s="156" t="s">
        <v>99</v>
      </c>
    </row>
    <row r="74" spans="1:8" ht="19.5" customHeight="1">
      <c r="A74" s="118"/>
      <c r="B74" s="118"/>
      <c r="C74" s="108" t="s">
        <v>100</v>
      </c>
      <c r="D74" s="152">
        <v>4</v>
      </c>
      <c r="E74" s="114">
        <v>72</v>
      </c>
      <c r="F74" s="177"/>
      <c r="G74" s="165"/>
      <c r="H74" s="158"/>
    </row>
    <row r="75" spans="1:8" ht="19.5" customHeight="1">
      <c r="A75" s="118"/>
      <c r="B75" s="118"/>
      <c r="C75" s="108" t="s">
        <v>101</v>
      </c>
      <c r="D75" s="152">
        <v>4</v>
      </c>
      <c r="E75" s="114">
        <v>42</v>
      </c>
      <c r="F75" s="177"/>
      <c r="G75" s="165"/>
      <c r="H75" s="158"/>
    </row>
    <row r="76" spans="1:8" ht="19.5" customHeight="1">
      <c r="A76" s="118"/>
      <c r="B76" s="118"/>
      <c r="C76" s="108" t="s">
        <v>102</v>
      </c>
      <c r="D76" s="152">
        <v>4</v>
      </c>
      <c r="E76" s="114">
        <v>33</v>
      </c>
      <c r="F76" s="177"/>
      <c r="G76" s="167"/>
      <c r="H76" s="162"/>
    </row>
    <row r="77" spans="1:8" ht="19.5" customHeight="1">
      <c r="A77" s="118"/>
      <c r="B77" s="118"/>
      <c r="C77" s="117" t="s">
        <v>103</v>
      </c>
      <c r="D77" s="152">
        <v>4</v>
      </c>
      <c r="E77" s="114">
        <v>112</v>
      </c>
      <c r="F77" s="177"/>
      <c r="G77" s="164" t="s">
        <v>104</v>
      </c>
      <c r="H77" s="156" t="s">
        <v>105</v>
      </c>
    </row>
    <row r="78" spans="1:8" ht="19.5" customHeight="1">
      <c r="A78" s="118"/>
      <c r="B78" s="118"/>
      <c r="C78" s="117" t="s">
        <v>106</v>
      </c>
      <c r="D78" s="152">
        <v>4</v>
      </c>
      <c r="E78" s="114">
        <v>54</v>
      </c>
      <c r="F78" s="177"/>
      <c r="G78" s="165"/>
      <c r="H78" s="158"/>
    </row>
    <row r="79" spans="1:8" ht="19.5" customHeight="1">
      <c r="A79" s="118"/>
      <c r="B79" s="121"/>
      <c r="C79" s="117" t="s">
        <v>94</v>
      </c>
      <c r="D79" s="152">
        <v>5</v>
      </c>
      <c r="E79" s="114">
        <v>62</v>
      </c>
      <c r="F79" s="178"/>
      <c r="G79" s="167"/>
      <c r="H79" s="162"/>
    </row>
    <row r="80" spans="1:8" ht="19.5" customHeight="1">
      <c r="A80" s="121"/>
      <c r="B80" s="123" t="s">
        <v>31</v>
      </c>
      <c r="C80" s="124"/>
      <c r="D80" s="124"/>
      <c r="E80" s="179"/>
      <c r="F80" s="123">
        <v>635</v>
      </c>
      <c r="G80" s="124"/>
      <c r="H80" s="124"/>
    </row>
    <row r="81" spans="1:8" ht="19.5" customHeight="1">
      <c r="A81" s="118" t="s">
        <v>107</v>
      </c>
      <c r="B81" s="107" t="s">
        <v>9</v>
      </c>
      <c r="C81" s="171" t="s">
        <v>108</v>
      </c>
      <c r="D81" s="152">
        <v>2.5</v>
      </c>
      <c r="E81" s="152">
        <v>41</v>
      </c>
      <c r="F81" s="173">
        <f>SUM(E81:E82)</f>
        <v>58</v>
      </c>
      <c r="G81" s="155" t="s">
        <v>109</v>
      </c>
      <c r="H81" s="155" t="s">
        <v>110</v>
      </c>
    </row>
    <row r="82" spans="1:8" ht="19.5" customHeight="1">
      <c r="A82" s="118"/>
      <c r="B82" s="107"/>
      <c r="C82" s="171" t="s">
        <v>111</v>
      </c>
      <c r="D82" s="152">
        <v>3</v>
      </c>
      <c r="E82" s="152">
        <v>17</v>
      </c>
      <c r="F82" s="160"/>
      <c r="G82" s="161"/>
      <c r="H82" s="161"/>
    </row>
    <row r="83" spans="1:8" ht="19.5" customHeight="1">
      <c r="A83" s="118"/>
      <c r="B83" s="107" t="s">
        <v>18</v>
      </c>
      <c r="C83" s="147" t="s">
        <v>112</v>
      </c>
      <c r="D83" s="114">
        <v>4</v>
      </c>
      <c r="E83" s="148">
        <v>61</v>
      </c>
      <c r="F83" s="180">
        <f>SUM(E83:E89)</f>
        <v>486</v>
      </c>
      <c r="G83" s="156" t="s">
        <v>113</v>
      </c>
      <c r="H83" s="181" t="s">
        <v>114</v>
      </c>
    </row>
    <row r="84" spans="1:8" ht="19.5" customHeight="1">
      <c r="A84" s="118"/>
      <c r="B84" s="107"/>
      <c r="C84" s="147" t="s">
        <v>115</v>
      </c>
      <c r="D84" s="114">
        <v>4</v>
      </c>
      <c r="E84" s="148">
        <v>58</v>
      </c>
      <c r="F84" s="180"/>
      <c r="G84" s="158"/>
      <c r="H84" s="181"/>
    </row>
    <row r="85" spans="1:8" ht="19.5" customHeight="1">
      <c r="A85" s="118"/>
      <c r="B85" s="107"/>
      <c r="C85" s="147" t="s">
        <v>116</v>
      </c>
      <c r="D85" s="114">
        <v>4</v>
      </c>
      <c r="E85" s="148">
        <v>40</v>
      </c>
      <c r="F85" s="180"/>
      <c r="G85" s="158"/>
      <c r="H85" s="181"/>
    </row>
    <row r="86" spans="1:8" ht="19.5" customHeight="1">
      <c r="A86" s="118"/>
      <c r="B86" s="107"/>
      <c r="C86" s="108" t="s">
        <v>117</v>
      </c>
      <c r="D86" s="182">
        <v>4</v>
      </c>
      <c r="E86" s="182">
        <v>61</v>
      </c>
      <c r="F86" s="180"/>
      <c r="G86" s="158"/>
      <c r="H86" s="181"/>
    </row>
    <row r="87" spans="1:8" ht="19.5" customHeight="1">
      <c r="A87" s="118"/>
      <c r="B87" s="107"/>
      <c r="C87" s="147" t="s">
        <v>118</v>
      </c>
      <c r="D87" s="114">
        <v>4</v>
      </c>
      <c r="E87" s="148">
        <v>59</v>
      </c>
      <c r="F87" s="180"/>
      <c r="G87" s="158"/>
      <c r="H87" s="181"/>
    </row>
    <row r="88" spans="1:8" ht="19.5" customHeight="1">
      <c r="A88" s="118"/>
      <c r="B88" s="107"/>
      <c r="C88" s="147" t="s">
        <v>119</v>
      </c>
      <c r="D88" s="114">
        <v>4</v>
      </c>
      <c r="E88" s="148">
        <v>141</v>
      </c>
      <c r="F88" s="180"/>
      <c r="G88" s="158"/>
      <c r="H88" s="181"/>
    </row>
    <row r="89" spans="1:8" ht="19.5" customHeight="1">
      <c r="A89" s="118"/>
      <c r="B89" s="107"/>
      <c r="C89" s="147" t="s">
        <v>111</v>
      </c>
      <c r="D89" s="114">
        <v>4</v>
      </c>
      <c r="E89" s="148">
        <v>66</v>
      </c>
      <c r="F89" s="180"/>
      <c r="G89" s="162"/>
      <c r="H89" s="181"/>
    </row>
    <row r="90" spans="1:8" ht="19.5" customHeight="1">
      <c r="A90" s="121"/>
      <c r="B90" s="122" t="s">
        <v>31</v>
      </c>
      <c r="C90" s="122"/>
      <c r="D90" s="122"/>
      <c r="E90" s="122"/>
      <c r="F90" s="123">
        <f>SUM(F81:F89)</f>
        <v>544</v>
      </c>
      <c r="G90" s="124"/>
      <c r="H90" s="124"/>
    </row>
    <row r="91" spans="1:8" ht="19.5" customHeight="1">
      <c r="A91" s="180" t="s">
        <v>120</v>
      </c>
      <c r="B91" s="107" t="s">
        <v>9</v>
      </c>
      <c r="C91" s="183" t="s">
        <v>121</v>
      </c>
      <c r="D91" s="184">
        <v>3</v>
      </c>
      <c r="E91" s="184">
        <v>1</v>
      </c>
      <c r="F91" s="185">
        <f>SUM(E91:E95)</f>
        <v>39</v>
      </c>
      <c r="G91" s="186" t="s">
        <v>122</v>
      </c>
      <c r="H91" s="186" t="s">
        <v>123</v>
      </c>
    </row>
    <row r="92" spans="1:8" ht="19.5" customHeight="1">
      <c r="A92" s="180"/>
      <c r="B92" s="107"/>
      <c r="C92" s="171" t="s">
        <v>124</v>
      </c>
      <c r="D92" s="152">
        <v>2.5</v>
      </c>
      <c r="E92" s="140">
        <v>19</v>
      </c>
      <c r="F92" s="185"/>
      <c r="G92" s="186"/>
      <c r="H92" s="186"/>
    </row>
    <row r="93" spans="1:8" ht="19.5" customHeight="1">
      <c r="A93" s="180"/>
      <c r="B93" s="107"/>
      <c r="C93" s="139" t="s">
        <v>125</v>
      </c>
      <c r="D93" s="152">
        <v>3</v>
      </c>
      <c r="E93" s="140">
        <v>3</v>
      </c>
      <c r="F93" s="185"/>
      <c r="G93" s="186"/>
      <c r="H93" s="186"/>
    </row>
    <row r="94" spans="1:8" ht="19.5" customHeight="1">
      <c r="A94" s="180"/>
      <c r="B94" s="107"/>
      <c r="C94" s="187" t="s">
        <v>126</v>
      </c>
      <c r="D94" s="152">
        <v>3</v>
      </c>
      <c r="E94" s="188">
        <v>3</v>
      </c>
      <c r="F94" s="185"/>
      <c r="G94" s="186"/>
      <c r="H94" s="186"/>
    </row>
    <row r="95" spans="1:8" ht="19.5" customHeight="1">
      <c r="A95" s="180"/>
      <c r="B95" s="107"/>
      <c r="C95" s="189" t="s">
        <v>127</v>
      </c>
      <c r="D95" s="152">
        <v>3</v>
      </c>
      <c r="E95" s="188">
        <v>13</v>
      </c>
      <c r="F95" s="185"/>
      <c r="G95" s="186"/>
      <c r="H95" s="186"/>
    </row>
    <row r="96" spans="1:8" ht="19.5" customHeight="1">
      <c r="A96" s="180"/>
      <c r="B96" s="107" t="s">
        <v>18</v>
      </c>
      <c r="C96" s="117" t="s">
        <v>125</v>
      </c>
      <c r="D96" s="114">
        <v>4</v>
      </c>
      <c r="E96" s="114">
        <v>66</v>
      </c>
      <c r="F96" s="107">
        <f>SUM(E96:E102)</f>
        <v>552</v>
      </c>
      <c r="G96" s="190" t="s">
        <v>128</v>
      </c>
      <c r="H96" s="156" t="s">
        <v>129</v>
      </c>
    </row>
    <row r="97" spans="1:8" ht="19.5" customHeight="1">
      <c r="A97" s="180"/>
      <c r="B97" s="107"/>
      <c r="C97" s="117" t="s">
        <v>130</v>
      </c>
      <c r="D97" s="114">
        <v>4</v>
      </c>
      <c r="E97" s="114">
        <v>96</v>
      </c>
      <c r="F97" s="107"/>
      <c r="G97" s="191"/>
      <c r="H97" s="158"/>
    </row>
    <row r="98" spans="1:8" ht="19.5" customHeight="1">
      <c r="A98" s="180"/>
      <c r="B98" s="107"/>
      <c r="C98" s="108" t="s">
        <v>131</v>
      </c>
      <c r="D98" s="114">
        <v>4</v>
      </c>
      <c r="E98" s="114">
        <v>25</v>
      </c>
      <c r="F98" s="107"/>
      <c r="G98" s="191"/>
      <c r="H98" s="158"/>
    </row>
    <row r="99" spans="1:8" ht="19.5" customHeight="1">
      <c r="A99" s="180"/>
      <c r="B99" s="107"/>
      <c r="C99" s="108" t="s">
        <v>132</v>
      </c>
      <c r="D99" s="114">
        <v>4</v>
      </c>
      <c r="E99" s="114">
        <v>132</v>
      </c>
      <c r="F99" s="107"/>
      <c r="G99" s="192"/>
      <c r="H99" s="162"/>
    </row>
    <row r="100" spans="1:8" ht="19.5" customHeight="1">
      <c r="A100" s="180"/>
      <c r="B100" s="107"/>
      <c r="C100" s="117" t="s">
        <v>133</v>
      </c>
      <c r="D100" s="114">
        <v>4</v>
      </c>
      <c r="E100" s="114">
        <v>89</v>
      </c>
      <c r="F100" s="107"/>
      <c r="G100" s="111" t="s">
        <v>134</v>
      </c>
      <c r="H100" s="116" t="s">
        <v>135</v>
      </c>
    </row>
    <row r="101" spans="1:8" ht="19.5" customHeight="1">
      <c r="A101" s="180"/>
      <c r="B101" s="107"/>
      <c r="C101" s="117" t="s">
        <v>136</v>
      </c>
      <c r="D101" s="114">
        <v>4</v>
      </c>
      <c r="E101" s="114">
        <v>81</v>
      </c>
      <c r="F101" s="107"/>
      <c r="G101" s="193"/>
      <c r="H101" s="116"/>
    </row>
    <row r="102" spans="1:8" ht="19.5" customHeight="1">
      <c r="A102" s="180"/>
      <c r="B102" s="107"/>
      <c r="C102" s="117" t="s">
        <v>137</v>
      </c>
      <c r="D102" s="114">
        <v>4</v>
      </c>
      <c r="E102" s="114">
        <v>63</v>
      </c>
      <c r="F102" s="107"/>
      <c r="G102" s="193"/>
      <c r="H102" s="116"/>
    </row>
    <row r="103" spans="1:8" ht="19.5" customHeight="1">
      <c r="A103" s="180"/>
      <c r="B103" s="122" t="s">
        <v>31</v>
      </c>
      <c r="C103" s="122"/>
      <c r="D103" s="122"/>
      <c r="E103" s="122"/>
      <c r="F103" s="123">
        <f>F91+F96</f>
        <v>591</v>
      </c>
      <c r="G103" s="124"/>
      <c r="H103" s="124"/>
    </row>
    <row r="104" spans="1:8" ht="19.5" customHeight="1">
      <c r="A104" s="107" t="s">
        <v>138</v>
      </c>
      <c r="B104" s="107" t="s">
        <v>9</v>
      </c>
      <c r="C104" s="194" t="s">
        <v>139</v>
      </c>
      <c r="D104" s="195">
        <v>2.5</v>
      </c>
      <c r="E104" s="195">
        <v>14</v>
      </c>
      <c r="F104" s="196">
        <f>SUM(E104:E105)</f>
        <v>22</v>
      </c>
      <c r="G104" s="197" t="s">
        <v>140</v>
      </c>
      <c r="H104" s="198" t="s">
        <v>141</v>
      </c>
    </row>
    <row r="105" spans="1:8" ht="19.5" customHeight="1">
      <c r="A105" s="107"/>
      <c r="B105" s="107"/>
      <c r="C105" s="194" t="s">
        <v>142</v>
      </c>
      <c r="D105" s="195">
        <v>3</v>
      </c>
      <c r="E105" s="195">
        <v>8</v>
      </c>
      <c r="F105" s="196"/>
      <c r="G105" s="197"/>
      <c r="H105" s="199"/>
    </row>
    <row r="106" spans="1:8" ht="19.5" customHeight="1">
      <c r="A106" s="107"/>
      <c r="B106" s="107" t="s">
        <v>18</v>
      </c>
      <c r="C106" s="117" t="s">
        <v>143</v>
      </c>
      <c r="D106" s="114">
        <v>4</v>
      </c>
      <c r="E106" s="114">
        <v>20</v>
      </c>
      <c r="F106" s="107">
        <f>SUM(E106:E107)</f>
        <v>93</v>
      </c>
      <c r="G106" s="197" t="s">
        <v>144</v>
      </c>
      <c r="H106" s="198" t="s">
        <v>141</v>
      </c>
    </row>
    <row r="107" spans="1:8" ht="19.5" customHeight="1">
      <c r="A107" s="107"/>
      <c r="B107" s="107"/>
      <c r="C107" s="117" t="s">
        <v>145</v>
      </c>
      <c r="D107" s="114">
        <v>4</v>
      </c>
      <c r="E107" s="114">
        <v>73</v>
      </c>
      <c r="F107" s="107"/>
      <c r="G107" s="197"/>
      <c r="H107" s="199"/>
    </row>
    <row r="108" spans="1:8" ht="19.5" customHeight="1">
      <c r="A108" s="107"/>
      <c r="B108" s="122" t="s">
        <v>31</v>
      </c>
      <c r="C108" s="122"/>
      <c r="D108" s="122"/>
      <c r="E108" s="122"/>
      <c r="F108" s="123">
        <f>SUM(F104:F107)</f>
        <v>115</v>
      </c>
      <c r="G108" s="124"/>
      <c r="H108" s="124"/>
    </row>
    <row r="109" spans="1:8" ht="19.5" customHeight="1">
      <c r="A109" s="180" t="s">
        <v>146</v>
      </c>
      <c r="B109" s="200" t="s">
        <v>9</v>
      </c>
      <c r="C109" s="171" t="s">
        <v>147</v>
      </c>
      <c r="D109" s="152">
        <v>3</v>
      </c>
      <c r="E109" s="140">
        <v>10</v>
      </c>
      <c r="F109" s="141">
        <v>10</v>
      </c>
      <c r="G109" s="188" t="s">
        <v>148</v>
      </c>
      <c r="H109" s="188">
        <v>63740508</v>
      </c>
    </row>
    <row r="110" spans="1:8" ht="19.5" customHeight="1">
      <c r="A110" s="180"/>
      <c r="B110" s="122" t="s">
        <v>31</v>
      </c>
      <c r="C110" s="122"/>
      <c r="D110" s="122"/>
      <c r="E110" s="122"/>
      <c r="F110" s="123">
        <f>SUM(E109)</f>
        <v>10</v>
      </c>
      <c r="G110" s="124"/>
      <c r="H110" s="124"/>
    </row>
    <row r="111" spans="1:8" ht="19.5" customHeight="1">
      <c r="A111" s="115" t="s">
        <v>149</v>
      </c>
      <c r="B111" s="201" t="s">
        <v>9</v>
      </c>
      <c r="C111" s="189" t="s">
        <v>150</v>
      </c>
      <c r="D111" s="152">
        <v>3</v>
      </c>
      <c r="E111" s="188">
        <v>16</v>
      </c>
      <c r="F111" s="202">
        <v>16</v>
      </c>
      <c r="G111" s="203" t="s">
        <v>151</v>
      </c>
      <c r="H111" s="155" t="s">
        <v>152</v>
      </c>
    </row>
    <row r="112" spans="1:8" ht="19.5" customHeight="1">
      <c r="A112" s="118"/>
      <c r="B112" s="115" t="s">
        <v>18</v>
      </c>
      <c r="C112" s="204" t="s">
        <v>153</v>
      </c>
      <c r="D112" s="152">
        <v>4</v>
      </c>
      <c r="E112" s="188">
        <v>36</v>
      </c>
      <c r="F112" s="115">
        <f>SUM(E112:E114)</f>
        <v>185</v>
      </c>
      <c r="G112" s="164" t="s">
        <v>151</v>
      </c>
      <c r="H112" s="157"/>
    </row>
    <row r="113" spans="1:8" ht="19.5" customHeight="1">
      <c r="A113" s="118"/>
      <c r="B113" s="118"/>
      <c r="C113" s="204" t="s">
        <v>154</v>
      </c>
      <c r="D113" s="152">
        <v>4</v>
      </c>
      <c r="E113" s="188">
        <v>62</v>
      </c>
      <c r="F113" s="118"/>
      <c r="G113" s="205"/>
      <c r="H113" s="157"/>
    </row>
    <row r="114" spans="1:8" ht="19.5" customHeight="1">
      <c r="A114" s="118"/>
      <c r="B114" s="121"/>
      <c r="C114" s="149" t="s">
        <v>155</v>
      </c>
      <c r="D114" s="114">
        <v>4</v>
      </c>
      <c r="E114" s="114">
        <v>87</v>
      </c>
      <c r="F114" s="121"/>
      <c r="G114" s="206"/>
      <c r="H114" s="161"/>
    </row>
    <row r="115" spans="1:8" ht="19.5" customHeight="1">
      <c r="A115" s="121"/>
      <c r="B115" s="122" t="s">
        <v>31</v>
      </c>
      <c r="C115" s="122"/>
      <c r="D115" s="122"/>
      <c r="E115" s="122"/>
      <c r="F115" s="123">
        <f>F111+F112</f>
        <v>201</v>
      </c>
      <c r="G115" s="124"/>
      <c r="H115" s="124"/>
    </row>
    <row r="116" spans="1:8" ht="19.5" customHeight="1">
      <c r="A116" s="107" t="s">
        <v>156</v>
      </c>
      <c r="B116" s="107" t="s">
        <v>9</v>
      </c>
      <c r="C116" s="189" t="s">
        <v>157</v>
      </c>
      <c r="D116" s="152">
        <v>3</v>
      </c>
      <c r="E116" s="140">
        <v>4</v>
      </c>
      <c r="F116" s="145">
        <f>SUM(E116:E117)</f>
        <v>39</v>
      </c>
      <c r="G116" s="186" t="s">
        <v>158</v>
      </c>
      <c r="H116" s="155" t="s">
        <v>159</v>
      </c>
    </row>
    <row r="117" spans="1:8" ht="19.5" customHeight="1">
      <c r="A117" s="107"/>
      <c r="B117" s="107"/>
      <c r="C117" s="189" t="s">
        <v>160</v>
      </c>
      <c r="D117" s="152">
        <v>2.5</v>
      </c>
      <c r="E117" s="140">
        <v>35</v>
      </c>
      <c r="F117" s="145"/>
      <c r="G117" s="186"/>
      <c r="H117" s="157"/>
    </row>
    <row r="118" spans="1:8" ht="19.5" customHeight="1">
      <c r="A118" s="107"/>
      <c r="B118" s="107" t="s">
        <v>18</v>
      </c>
      <c r="C118" s="117" t="s">
        <v>161</v>
      </c>
      <c r="D118" s="114">
        <v>4</v>
      </c>
      <c r="E118" s="114">
        <v>73</v>
      </c>
      <c r="F118" s="107">
        <f>SUM(E118:E121)</f>
        <v>274</v>
      </c>
      <c r="G118" s="186" t="s">
        <v>158</v>
      </c>
      <c r="H118" s="157"/>
    </row>
    <row r="119" spans="1:8" ht="19.5" customHeight="1">
      <c r="A119" s="107"/>
      <c r="B119" s="107"/>
      <c r="C119" s="117" t="s">
        <v>162</v>
      </c>
      <c r="D119" s="114">
        <v>4</v>
      </c>
      <c r="E119" s="114">
        <v>99</v>
      </c>
      <c r="F119" s="107"/>
      <c r="G119" s="186"/>
      <c r="H119" s="157"/>
    </row>
    <row r="120" spans="1:8" ht="19.5" customHeight="1">
      <c r="A120" s="107"/>
      <c r="B120" s="107"/>
      <c r="C120" s="117" t="s">
        <v>163</v>
      </c>
      <c r="D120" s="114">
        <v>4</v>
      </c>
      <c r="E120" s="114">
        <v>38</v>
      </c>
      <c r="F120" s="107"/>
      <c r="G120" s="186"/>
      <c r="H120" s="157"/>
    </row>
    <row r="121" spans="1:8" ht="19.5" customHeight="1">
      <c r="A121" s="107"/>
      <c r="B121" s="107"/>
      <c r="C121" s="117" t="s">
        <v>164</v>
      </c>
      <c r="D121" s="114">
        <v>4</v>
      </c>
      <c r="E121" s="114">
        <v>64</v>
      </c>
      <c r="F121" s="107"/>
      <c r="G121" s="186"/>
      <c r="H121" s="161"/>
    </row>
    <row r="122" spans="1:8" ht="19.5" customHeight="1">
      <c r="A122" s="107"/>
      <c r="B122" s="122" t="s">
        <v>31</v>
      </c>
      <c r="C122" s="122"/>
      <c r="D122" s="122"/>
      <c r="E122" s="122"/>
      <c r="F122" s="123">
        <f>SUM(F116:F121)</f>
        <v>313</v>
      </c>
      <c r="G122" s="124"/>
      <c r="H122" s="124"/>
    </row>
    <row r="123" spans="1:8" ht="19.5" customHeight="1">
      <c r="A123" s="107" t="s">
        <v>165</v>
      </c>
      <c r="B123" s="200" t="s">
        <v>9</v>
      </c>
      <c r="C123" s="207" t="s">
        <v>166</v>
      </c>
      <c r="D123" s="172">
        <v>6</v>
      </c>
      <c r="E123" s="188">
        <v>6</v>
      </c>
      <c r="F123" s="141">
        <v>6</v>
      </c>
      <c r="G123" s="208" t="s">
        <v>167</v>
      </c>
      <c r="H123" s="119" t="s">
        <v>168</v>
      </c>
    </row>
    <row r="124" spans="1:8" ht="19.5" customHeight="1">
      <c r="A124" s="107"/>
      <c r="B124" s="107" t="s">
        <v>18</v>
      </c>
      <c r="C124" s="149" t="s">
        <v>169</v>
      </c>
      <c r="D124" s="114">
        <v>4</v>
      </c>
      <c r="E124" s="148">
        <v>60</v>
      </c>
      <c r="F124" s="107">
        <f>SUM(E124:E126)</f>
        <v>159</v>
      </c>
      <c r="G124" s="116" t="s">
        <v>170</v>
      </c>
      <c r="H124" s="156" t="s">
        <v>168</v>
      </c>
    </row>
    <row r="125" spans="1:8" ht="19.5" customHeight="1">
      <c r="A125" s="107"/>
      <c r="B125" s="107"/>
      <c r="C125" s="147" t="s">
        <v>171</v>
      </c>
      <c r="D125" s="114">
        <v>4</v>
      </c>
      <c r="E125" s="148">
        <v>55</v>
      </c>
      <c r="F125" s="107"/>
      <c r="G125" s="116"/>
      <c r="H125" s="158"/>
    </row>
    <row r="126" spans="1:8" ht="19.5" customHeight="1">
      <c r="A126" s="107"/>
      <c r="B126" s="107"/>
      <c r="C126" s="147" t="s">
        <v>172</v>
      </c>
      <c r="D126" s="114">
        <v>4</v>
      </c>
      <c r="E126" s="148">
        <v>44</v>
      </c>
      <c r="F126" s="107"/>
      <c r="G126" s="116"/>
      <c r="H126" s="162"/>
    </row>
    <row r="127" spans="1:8" ht="19.5" customHeight="1">
      <c r="A127" s="107"/>
      <c r="B127" s="122" t="s">
        <v>31</v>
      </c>
      <c r="C127" s="122"/>
      <c r="D127" s="122"/>
      <c r="E127" s="122"/>
      <c r="F127" s="123">
        <f>SUM(F123:F126)</f>
        <v>165</v>
      </c>
      <c r="G127" s="124"/>
      <c r="H127" s="124"/>
    </row>
    <row r="128" spans="1:8" ht="19.5" customHeight="1">
      <c r="A128" s="103" t="s">
        <v>173</v>
      </c>
      <c r="B128" s="103" t="s">
        <v>174</v>
      </c>
      <c r="C128" s="103"/>
      <c r="D128" s="103">
        <f>F124+F118+F112+F106+F96+F83+F73+F61+F47+F33+F9</f>
        <v>3513</v>
      </c>
      <c r="E128" s="103">
        <f>D128+D131+D132</f>
        <v>4252</v>
      </c>
      <c r="F128" s="209" t="s">
        <v>175</v>
      </c>
      <c r="G128" s="210">
        <v>63730906</v>
      </c>
      <c r="H128" s="210"/>
    </row>
    <row r="129" spans="1:8" ht="19.5" customHeight="1">
      <c r="A129" s="103"/>
      <c r="B129" s="103"/>
      <c r="C129" s="103"/>
      <c r="D129" s="103"/>
      <c r="E129" s="103"/>
      <c r="F129" s="209" t="s">
        <v>176</v>
      </c>
      <c r="G129" s="210">
        <v>63741981</v>
      </c>
      <c r="H129" s="210"/>
    </row>
    <row r="130" spans="1:8" ht="19.5" customHeight="1">
      <c r="A130" s="103"/>
      <c r="B130" s="103"/>
      <c r="C130" s="103"/>
      <c r="D130" s="103"/>
      <c r="E130" s="103"/>
      <c r="F130" s="209" t="s">
        <v>177</v>
      </c>
      <c r="G130" s="211">
        <v>63740850</v>
      </c>
      <c r="H130" s="212"/>
    </row>
    <row r="131" spans="1:8" ht="19.5" customHeight="1">
      <c r="A131" s="103"/>
      <c r="B131" s="103" t="s">
        <v>178</v>
      </c>
      <c r="C131" s="103"/>
      <c r="D131" s="105">
        <f>F123+F116+F111+F109+F104+F91+F81+F67+F42+F20+F3+F53</f>
        <v>734</v>
      </c>
      <c r="E131" s="103"/>
      <c r="F131" s="213" t="s">
        <v>179</v>
      </c>
      <c r="G131" s="210">
        <v>63743970</v>
      </c>
      <c r="H131" s="210"/>
    </row>
    <row r="132" spans="1:8" ht="19.5" customHeight="1">
      <c r="A132" s="103"/>
      <c r="B132" s="103" t="s">
        <v>180</v>
      </c>
      <c r="C132" s="103"/>
      <c r="D132" s="105">
        <f>F41+F19</f>
        <v>5</v>
      </c>
      <c r="E132" s="103"/>
      <c r="F132" s="213" t="s">
        <v>181</v>
      </c>
      <c r="G132" s="210">
        <v>63730919</v>
      </c>
      <c r="H132" s="210"/>
    </row>
  </sheetData>
  <mergeCells count="129">
    <mergeCell ref="G116:G117"/>
    <mergeCell ref="G118:G121"/>
    <mergeCell ref="G124:G126"/>
    <mergeCell ref="H3:H8"/>
    <mergeCell ref="H9:H15"/>
    <mergeCell ref="H19:H32"/>
    <mergeCell ref="H33:H39"/>
    <mergeCell ref="H41:H46"/>
    <mergeCell ref="H47:H51"/>
    <mergeCell ref="H53:H60"/>
    <mergeCell ref="H61:H65"/>
    <mergeCell ref="H67:H72"/>
    <mergeCell ref="H73:H76"/>
    <mergeCell ref="H77:H79"/>
    <mergeCell ref="H81:H82"/>
    <mergeCell ref="H83:H89"/>
    <mergeCell ref="H91:H95"/>
    <mergeCell ref="H96:H99"/>
    <mergeCell ref="H100:H102"/>
    <mergeCell ref="H104:H105"/>
    <mergeCell ref="H106:H107"/>
    <mergeCell ref="H111:H114"/>
    <mergeCell ref="H116:H121"/>
    <mergeCell ref="H124:H126"/>
    <mergeCell ref="G41:G46"/>
    <mergeCell ref="G47:G51"/>
    <mergeCell ref="G53:G60"/>
    <mergeCell ref="G61:G65"/>
    <mergeCell ref="G67:G72"/>
    <mergeCell ref="G73:G76"/>
    <mergeCell ref="G77:G79"/>
    <mergeCell ref="G81:G82"/>
    <mergeCell ref="G83:G89"/>
    <mergeCell ref="F81:F82"/>
    <mergeCell ref="F83:F89"/>
    <mergeCell ref="F91:F95"/>
    <mergeCell ref="F96:F102"/>
    <mergeCell ref="F104:F105"/>
    <mergeCell ref="F106:F107"/>
    <mergeCell ref="F112:F114"/>
    <mergeCell ref="F116:F117"/>
    <mergeCell ref="F118:F121"/>
    <mergeCell ref="B81:B82"/>
    <mergeCell ref="B83:B89"/>
    <mergeCell ref="B91:B95"/>
    <mergeCell ref="B96:B102"/>
    <mergeCell ref="B104:B105"/>
    <mergeCell ref="B106:B107"/>
    <mergeCell ref="B112:B114"/>
    <mergeCell ref="B116:B117"/>
    <mergeCell ref="B118:B121"/>
    <mergeCell ref="B132:C132"/>
    <mergeCell ref="G132:H132"/>
    <mergeCell ref="A3:A18"/>
    <mergeCell ref="A19:A40"/>
    <mergeCell ref="A41:A52"/>
    <mergeCell ref="A53:A66"/>
    <mergeCell ref="A67:A80"/>
    <mergeCell ref="A81:A90"/>
    <mergeCell ref="A91:A103"/>
    <mergeCell ref="A104:A108"/>
    <mergeCell ref="A109:A110"/>
    <mergeCell ref="A111:A115"/>
    <mergeCell ref="A116:A122"/>
    <mergeCell ref="A123:A127"/>
    <mergeCell ref="A128:A132"/>
    <mergeCell ref="B3:B8"/>
    <mergeCell ref="B9:B17"/>
    <mergeCell ref="B20:B32"/>
    <mergeCell ref="B33:B39"/>
    <mergeCell ref="B42:B46"/>
    <mergeCell ref="B47:B51"/>
    <mergeCell ref="B53:B60"/>
    <mergeCell ref="B61:B65"/>
    <mergeCell ref="B67:B72"/>
    <mergeCell ref="B122:E122"/>
    <mergeCell ref="F122:H122"/>
    <mergeCell ref="B127:E127"/>
    <mergeCell ref="F127:H127"/>
    <mergeCell ref="G128:H128"/>
    <mergeCell ref="G129:H129"/>
    <mergeCell ref="G130:H130"/>
    <mergeCell ref="B131:C131"/>
    <mergeCell ref="G131:H131"/>
    <mergeCell ref="B124:B126"/>
    <mergeCell ref="D128:D130"/>
    <mergeCell ref="E128:E132"/>
    <mergeCell ref="F124:F126"/>
    <mergeCell ref="B128:C130"/>
    <mergeCell ref="B90:E90"/>
    <mergeCell ref="F90:H90"/>
    <mergeCell ref="B103:E103"/>
    <mergeCell ref="F103:H103"/>
    <mergeCell ref="B108:E108"/>
    <mergeCell ref="F108:H108"/>
    <mergeCell ref="B110:E110"/>
    <mergeCell ref="F110:H110"/>
    <mergeCell ref="B115:E115"/>
    <mergeCell ref="F115:H115"/>
    <mergeCell ref="G91:G95"/>
    <mergeCell ref="G96:G99"/>
    <mergeCell ref="G100:G102"/>
    <mergeCell ref="G104:G105"/>
    <mergeCell ref="G106:G107"/>
    <mergeCell ref="G112:G114"/>
    <mergeCell ref="A1:H1"/>
    <mergeCell ref="B18:E18"/>
    <mergeCell ref="F18:H18"/>
    <mergeCell ref="B40:E40"/>
    <mergeCell ref="F40:H40"/>
    <mergeCell ref="B52:E52"/>
    <mergeCell ref="F52:H52"/>
    <mergeCell ref="B80:E80"/>
    <mergeCell ref="F80:H80"/>
    <mergeCell ref="B73:B79"/>
    <mergeCell ref="F3:F8"/>
    <mergeCell ref="F9:F17"/>
    <mergeCell ref="F20:F32"/>
    <mergeCell ref="F33:F39"/>
    <mergeCell ref="F42:F46"/>
    <mergeCell ref="F47:F51"/>
    <mergeCell ref="F53:F60"/>
    <mergeCell ref="F61:F65"/>
    <mergeCell ref="F67:F72"/>
    <mergeCell ref="F73:F79"/>
    <mergeCell ref="G3:G8"/>
    <mergeCell ref="G9:G15"/>
    <mergeCell ref="G19:G32"/>
    <mergeCell ref="G33:G39"/>
  </mergeCells>
  <phoneticPr fontId="13" type="noConversion"/>
  <pageMargins left="0.31388888888888899" right="0.31388888888888899" top="0.74791666666666701" bottom="0.35416666666666702" header="0.31388888888888899" footer="0.31388888888888899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4"/>
  <sheetViews>
    <sheetView topLeftCell="A97" workbookViewId="0">
      <selection activeCell="H114" sqref="H114:H117"/>
    </sheetView>
  </sheetViews>
  <sheetFormatPr defaultColWidth="9" defaultRowHeight="13.5"/>
  <cols>
    <col min="1" max="1" width="18" customWidth="1"/>
    <col min="2" max="2" width="5.625" customWidth="1"/>
    <col min="3" max="3" width="26.75" customWidth="1"/>
    <col min="4" max="4" width="5.875" customWidth="1"/>
    <col min="5" max="5" width="5.75" customWidth="1"/>
    <col min="6" max="6" width="7.875" customWidth="1"/>
    <col min="7" max="7" width="7.625" customWidth="1"/>
    <col min="8" max="8" width="9.75" customWidth="1"/>
  </cols>
  <sheetData>
    <row r="1" spans="1:8" ht="22.5" customHeight="1">
      <c r="A1" s="49" t="s">
        <v>182</v>
      </c>
      <c r="B1" s="49"/>
      <c r="C1" s="49"/>
      <c r="D1" s="49"/>
      <c r="E1" s="49"/>
      <c r="F1" s="49"/>
      <c r="G1" s="49"/>
      <c r="H1" s="49"/>
    </row>
    <row r="2" spans="1:8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ht="14.25" customHeight="1">
      <c r="A3" s="55" t="s">
        <v>8</v>
      </c>
      <c r="B3" s="55" t="s">
        <v>9</v>
      </c>
      <c r="C3" s="4" t="s">
        <v>10</v>
      </c>
      <c r="D3" s="5">
        <v>2.5</v>
      </c>
      <c r="E3" s="5">
        <v>4</v>
      </c>
      <c r="F3" s="63">
        <f>E3+E4+E5+E6+E7+E8</f>
        <v>65</v>
      </c>
      <c r="G3" s="96" t="s">
        <v>183</v>
      </c>
      <c r="H3" s="96" t="s">
        <v>184</v>
      </c>
    </row>
    <row r="4" spans="1:8" ht="14.25" customHeight="1">
      <c r="A4" s="55"/>
      <c r="B4" s="55"/>
      <c r="C4" s="4" t="s">
        <v>13</v>
      </c>
      <c r="D4" s="5">
        <v>2.5</v>
      </c>
      <c r="E4" s="5">
        <v>16</v>
      </c>
      <c r="F4" s="63"/>
      <c r="G4" s="97"/>
      <c r="H4" s="97"/>
    </row>
    <row r="5" spans="1:8" ht="14.25" customHeight="1">
      <c r="A5" s="55"/>
      <c r="B5" s="55"/>
      <c r="C5" s="4" t="s">
        <v>14</v>
      </c>
      <c r="D5" s="5">
        <v>2.5</v>
      </c>
      <c r="E5" s="5">
        <v>22</v>
      </c>
      <c r="F5" s="63"/>
      <c r="G5" s="97"/>
      <c r="H5" s="97"/>
    </row>
    <row r="6" spans="1:8" ht="14.25" customHeight="1">
      <c r="A6" s="55"/>
      <c r="B6" s="55"/>
      <c r="C6" s="4" t="s">
        <v>15</v>
      </c>
      <c r="D6" s="5">
        <v>2.5</v>
      </c>
      <c r="E6" s="5">
        <v>10</v>
      </c>
      <c r="F6" s="63"/>
      <c r="G6" s="97"/>
      <c r="H6" s="97"/>
    </row>
    <row r="7" spans="1:8" ht="14.25" customHeight="1">
      <c r="A7" s="55"/>
      <c r="B7" s="55"/>
      <c r="C7" s="4" t="s">
        <v>16</v>
      </c>
      <c r="D7" s="5">
        <v>2.5</v>
      </c>
      <c r="E7" s="5">
        <v>5</v>
      </c>
      <c r="F7" s="63"/>
      <c r="G7" s="97"/>
      <c r="H7" s="97"/>
    </row>
    <row r="8" spans="1:8" ht="14.25" customHeight="1">
      <c r="A8" s="55"/>
      <c r="B8" s="55"/>
      <c r="C8" s="4" t="s">
        <v>17</v>
      </c>
      <c r="D8" s="5">
        <v>2.5</v>
      </c>
      <c r="E8" s="5">
        <v>8</v>
      </c>
      <c r="F8" s="63"/>
      <c r="G8" s="98"/>
      <c r="H8" s="98"/>
    </row>
    <row r="9" spans="1:8" ht="14.25" customHeight="1">
      <c r="A9" s="55"/>
      <c r="B9" s="55" t="s">
        <v>18</v>
      </c>
      <c r="C9" s="43" t="s">
        <v>19</v>
      </c>
      <c r="D9" s="6">
        <v>4</v>
      </c>
      <c r="E9" s="6">
        <v>28</v>
      </c>
      <c r="F9" s="55">
        <f>SUM(E9:E16)</f>
        <v>415</v>
      </c>
      <c r="G9" s="71" t="s">
        <v>185</v>
      </c>
      <c r="H9" s="74">
        <v>63743600</v>
      </c>
    </row>
    <row r="10" spans="1:8" ht="14.25" customHeight="1">
      <c r="A10" s="55"/>
      <c r="B10" s="55"/>
      <c r="C10" s="44" t="s">
        <v>22</v>
      </c>
      <c r="D10" s="6">
        <v>4</v>
      </c>
      <c r="E10" s="6">
        <v>68</v>
      </c>
      <c r="F10" s="55"/>
      <c r="G10" s="71"/>
      <c r="H10" s="74"/>
    </row>
    <row r="11" spans="1:8" ht="14.25" customHeight="1">
      <c r="A11" s="55"/>
      <c r="B11" s="55"/>
      <c r="C11" s="44" t="s">
        <v>23</v>
      </c>
      <c r="D11" s="6">
        <v>4</v>
      </c>
      <c r="E11" s="6">
        <v>29</v>
      </c>
      <c r="F11" s="55"/>
      <c r="G11" s="71"/>
      <c r="H11" s="74"/>
    </row>
    <row r="12" spans="1:8" ht="14.25" customHeight="1">
      <c r="A12" s="55"/>
      <c r="B12" s="55"/>
      <c r="C12" s="44" t="s">
        <v>24</v>
      </c>
      <c r="D12" s="6">
        <v>4</v>
      </c>
      <c r="E12" s="6">
        <v>36</v>
      </c>
      <c r="F12" s="55"/>
      <c r="G12" s="71"/>
      <c r="H12" s="74"/>
    </row>
    <row r="13" spans="1:8" ht="14.25" customHeight="1">
      <c r="A13" s="55"/>
      <c r="B13" s="55"/>
      <c r="C13" s="44" t="s">
        <v>14</v>
      </c>
      <c r="D13" s="6">
        <v>4</v>
      </c>
      <c r="E13" s="6">
        <v>66</v>
      </c>
      <c r="F13" s="55"/>
      <c r="G13" s="71"/>
      <c r="H13" s="74"/>
    </row>
    <row r="14" spans="1:8" ht="14.25" customHeight="1">
      <c r="A14" s="55"/>
      <c r="B14" s="55"/>
      <c r="C14" s="44" t="s">
        <v>25</v>
      </c>
      <c r="D14" s="6">
        <v>4</v>
      </c>
      <c r="E14" s="6">
        <v>70</v>
      </c>
      <c r="F14" s="55"/>
      <c r="G14" s="71"/>
      <c r="H14" s="74"/>
    </row>
    <row r="15" spans="1:8" ht="14.25" customHeight="1">
      <c r="A15" s="55"/>
      <c r="B15" s="55"/>
      <c r="C15" s="44" t="s">
        <v>15</v>
      </c>
      <c r="D15" s="6">
        <v>4</v>
      </c>
      <c r="E15" s="6">
        <v>59</v>
      </c>
      <c r="F15" s="55"/>
      <c r="G15" s="71"/>
      <c r="H15" s="74"/>
    </row>
    <row r="16" spans="1:8" ht="14.25" customHeight="1">
      <c r="A16" s="55"/>
      <c r="B16" s="55"/>
      <c r="C16" s="4" t="s">
        <v>26</v>
      </c>
      <c r="D16" s="6">
        <v>2</v>
      </c>
      <c r="E16" s="6">
        <v>59</v>
      </c>
      <c r="F16" s="55"/>
      <c r="G16" s="7" t="s">
        <v>186</v>
      </c>
      <c r="H16" s="74"/>
    </row>
    <row r="17" spans="1:8" ht="14.25" customHeight="1">
      <c r="A17" s="55"/>
      <c r="B17" s="50" t="s">
        <v>31</v>
      </c>
      <c r="C17" s="50"/>
      <c r="D17" s="50"/>
      <c r="E17" s="50"/>
      <c r="F17" s="51">
        <f>SUM(F3:F16)</f>
        <v>480</v>
      </c>
      <c r="G17" s="52"/>
      <c r="H17" s="52"/>
    </row>
    <row r="18" spans="1:8" ht="14.25" customHeight="1">
      <c r="A18" s="56" t="s">
        <v>32</v>
      </c>
      <c r="B18" s="8" t="s">
        <v>33</v>
      </c>
      <c r="C18" s="9" t="s">
        <v>34</v>
      </c>
      <c r="D18" s="10">
        <v>4</v>
      </c>
      <c r="E18" s="10">
        <v>3</v>
      </c>
      <c r="F18" s="11">
        <f>SUM(E18)</f>
        <v>3</v>
      </c>
      <c r="G18" s="72" t="s">
        <v>187</v>
      </c>
      <c r="H18" s="86">
        <v>63732769</v>
      </c>
    </row>
    <row r="19" spans="1:8" ht="14.25" customHeight="1">
      <c r="A19" s="57"/>
      <c r="B19" s="55" t="s">
        <v>9</v>
      </c>
      <c r="C19" s="45" t="s">
        <v>36</v>
      </c>
      <c r="D19" s="13">
        <v>3</v>
      </c>
      <c r="E19" s="13">
        <v>14</v>
      </c>
      <c r="F19" s="64">
        <f>SUM(E19:E32)</f>
        <v>128</v>
      </c>
      <c r="G19" s="72"/>
      <c r="H19" s="86"/>
    </row>
    <row r="20" spans="1:8" ht="14.25" customHeight="1">
      <c r="A20" s="57"/>
      <c r="B20" s="55"/>
      <c r="C20" s="12" t="s">
        <v>37</v>
      </c>
      <c r="D20" s="13">
        <v>3</v>
      </c>
      <c r="E20" s="13">
        <v>4</v>
      </c>
      <c r="F20" s="64"/>
      <c r="G20" s="72"/>
      <c r="H20" s="86"/>
    </row>
    <row r="21" spans="1:8" ht="14.25" customHeight="1">
      <c r="A21" s="57"/>
      <c r="B21" s="55"/>
      <c r="C21" s="45" t="s">
        <v>38</v>
      </c>
      <c r="D21" s="13">
        <v>2.5</v>
      </c>
      <c r="E21" s="13">
        <v>39</v>
      </c>
      <c r="F21" s="64"/>
      <c r="G21" s="72"/>
      <c r="H21" s="86"/>
    </row>
    <row r="22" spans="1:8" ht="14.25" customHeight="1">
      <c r="A22" s="57"/>
      <c r="B22" s="55"/>
      <c r="C22" s="45" t="s">
        <v>39</v>
      </c>
      <c r="D22" s="13">
        <v>3</v>
      </c>
      <c r="E22" s="13">
        <v>16</v>
      </c>
      <c r="F22" s="64"/>
      <c r="G22" s="72"/>
      <c r="H22" s="86"/>
    </row>
    <row r="23" spans="1:8" ht="14.25" customHeight="1">
      <c r="A23" s="57"/>
      <c r="B23" s="55"/>
      <c r="C23" s="45" t="s">
        <v>40</v>
      </c>
      <c r="D23" s="13">
        <v>3</v>
      </c>
      <c r="E23" s="13">
        <v>17</v>
      </c>
      <c r="F23" s="64"/>
      <c r="G23" s="72"/>
      <c r="H23" s="86"/>
    </row>
    <row r="24" spans="1:8" ht="14.25" customHeight="1">
      <c r="A24" s="57"/>
      <c r="B24" s="55"/>
      <c r="C24" s="45" t="s">
        <v>41</v>
      </c>
      <c r="D24" s="13">
        <v>3</v>
      </c>
      <c r="E24" s="13">
        <v>14</v>
      </c>
      <c r="F24" s="64"/>
      <c r="G24" s="72"/>
      <c r="H24" s="86"/>
    </row>
    <row r="25" spans="1:8" ht="14.25" customHeight="1">
      <c r="A25" s="57"/>
      <c r="B25" s="55"/>
      <c r="C25" s="45" t="s">
        <v>42</v>
      </c>
      <c r="D25" s="13">
        <v>3</v>
      </c>
      <c r="E25" s="13">
        <v>5</v>
      </c>
      <c r="F25" s="64"/>
      <c r="G25" s="72"/>
      <c r="H25" s="86"/>
    </row>
    <row r="26" spans="1:8" ht="14.25" customHeight="1">
      <c r="A26" s="57"/>
      <c r="B26" s="55"/>
      <c r="C26" s="45" t="s">
        <v>43</v>
      </c>
      <c r="D26" s="13">
        <v>3</v>
      </c>
      <c r="E26" s="13">
        <v>1</v>
      </c>
      <c r="F26" s="64"/>
      <c r="G26" s="72"/>
      <c r="H26" s="86"/>
    </row>
    <row r="27" spans="1:8" ht="14.25" customHeight="1">
      <c r="A27" s="57"/>
      <c r="B27" s="55"/>
      <c r="C27" s="45" t="s">
        <v>44</v>
      </c>
      <c r="D27" s="13">
        <v>3</v>
      </c>
      <c r="E27" s="13">
        <v>3</v>
      </c>
      <c r="F27" s="64"/>
      <c r="G27" s="72"/>
      <c r="H27" s="86"/>
    </row>
    <row r="28" spans="1:8" ht="14.25" customHeight="1">
      <c r="A28" s="57"/>
      <c r="B28" s="55"/>
      <c r="C28" s="45" t="s">
        <v>188</v>
      </c>
      <c r="D28" s="13">
        <v>3</v>
      </c>
      <c r="E28" s="13"/>
      <c r="F28" s="64"/>
      <c r="G28" s="72"/>
      <c r="H28" s="86"/>
    </row>
    <row r="29" spans="1:8" ht="14.25" customHeight="1">
      <c r="A29" s="57"/>
      <c r="B29" s="55"/>
      <c r="C29" s="45" t="s">
        <v>45</v>
      </c>
      <c r="D29" s="13">
        <v>3</v>
      </c>
      <c r="E29" s="13">
        <v>8</v>
      </c>
      <c r="F29" s="64"/>
      <c r="G29" s="72"/>
      <c r="H29" s="86"/>
    </row>
    <row r="30" spans="1:8" ht="14.25" customHeight="1">
      <c r="A30" s="57"/>
      <c r="B30" s="55"/>
      <c r="C30" s="45" t="s">
        <v>46</v>
      </c>
      <c r="D30" s="13">
        <v>3</v>
      </c>
      <c r="E30" s="13">
        <v>4</v>
      </c>
      <c r="F30" s="64"/>
      <c r="G30" s="72"/>
      <c r="H30" s="86"/>
    </row>
    <row r="31" spans="1:8" ht="14.25" customHeight="1">
      <c r="A31" s="57"/>
      <c r="B31" s="55"/>
      <c r="C31" s="12" t="s">
        <v>47</v>
      </c>
      <c r="D31" s="13">
        <v>3</v>
      </c>
      <c r="E31" s="13">
        <v>1</v>
      </c>
      <c r="F31" s="64"/>
      <c r="G31" s="72"/>
      <c r="H31" s="86"/>
    </row>
    <row r="32" spans="1:8" ht="14.25" customHeight="1">
      <c r="A32" s="57"/>
      <c r="B32" s="55"/>
      <c r="C32" s="45" t="s">
        <v>48</v>
      </c>
      <c r="D32" s="13">
        <v>3</v>
      </c>
      <c r="E32" s="13">
        <v>2</v>
      </c>
      <c r="F32" s="64"/>
      <c r="G32" s="72"/>
      <c r="H32" s="86"/>
    </row>
    <row r="33" spans="1:8" ht="14.25" customHeight="1">
      <c r="A33" s="57"/>
      <c r="B33" s="59" t="s">
        <v>18</v>
      </c>
      <c r="C33" s="44" t="s">
        <v>49</v>
      </c>
      <c r="D33" s="6">
        <v>4</v>
      </c>
      <c r="E33" s="6">
        <v>74</v>
      </c>
      <c r="F33" s="59">
        <f>SUM(E33:E38)</f>
        <v>297</v>
      </c>
      <c r="G33" s="71" t="s">
        <v>189</v>
      </c>
      <c r="H33" s="74">
        <v>63740083</v>
      </c>
    </row>
    <row r="34" spans="1:8" ht="14.25" customHeight="1">
      <c r="A34" s="57"/>
      <c r="B34" s="60"/>
      <c r="C34" s="44" t="s">
        <v>53</v>
      </c>
      <c r="D34" s="6">
        <v>4</v>
      </c>
      <c r="E34" s="6">
        <v>35</v>
      </c>
      <c r="F34" s="60"/>
      <c r="G34" s="71"/>
      <c r="H34" s="74"/>
    </row>
    <row r="35" spans="1:8" ht="14.25" customHeight="1">
      <c r="A35" s="57"/>
      <c r="B35" s="60"/>
      <c r="C35" s="44" t="s">
        <v>54</v>
      </c>
      <c r="D35" s="6">
        <v>4</v>
      </c>
      <c r="E35" s="6">
        <v>30</v>
      </c>
      <c r="F35" s="60"/>
      <c r="G35" s="71"/>
      <c r="H35" s="74"/>
    </row>
    <row r="36" spans="1:8" ht="14.25" customHeight="1">
      <c r="A36" s="57"/>
      <c r="B36" s="60"/>
      <c r="C36" s="44" t="s">
        <v>55</v>
      </c>
      <c r="D36" s="6">
        <v>4</v>
      </c>
      <c r="E36" s="6">
        <v>30</v>
      </c>
      <c r="F36" s="60"/>
      <c r="G36" s="71"/>
      <c r="H36" s="74"/>
    </row>
    <row r="37" spans="1:8" ht="14.25" customHeight="1">
      <c r="A37" s="57"/>
      <c r="B37" s="60"/>
      <c r="C37" s="44" t="s">
        <v>56</v>
      </c>
      <c r="D37" s="6">
        <v>4</v>
      </c>
      <c r="E37" s="6">
        <v>65</v>
      </c>
      <c r="F37" s="60"/>
      <c r="G37" s="71"/>
      <c r="H37" s="74"/>
    </row>
    <row r="38" spans="1:8" ht="14.25" customHeight="1">
      <c r="A38" s="57"/>
      <c r="B38" s="60"/>
      <c r="C38" s="44" t="s">
        <v>57</v>
      </c>
      <c r="D38" s="6">
        <v>4</v>
      </c>
      <c r="E38" s="6">
        <v>63</v>
      </c>
      <c r="F38" s="60"/>
      <c r="G38" s="71"/>
      <c r="H38" s="74"/>
    </row>
    <row r="39" spans="1:8" ht="14.25" customHeight="1">
      <c r="A39" s="58"/>
      <c r="B39" s="50" t="s">
        <v>31</v>
      </c>
      <c r="C39" s="50"/>
      <c r="D39" s="50"/>
      <c r="E39" s="50"/>
      <c r="F39" s="51">
        <f>SUM(F18:F38)</f>
        <v>428</v>
      </c>
      <c r="G39" s="52"/>
      <c r="H39" s="52"/>
    </row>
    <row r="40" spans="1:8" ht="14.25" customHeight="1">
      <c r="A40" s="55" t="s">
        <v>58</v>
      </c>
      <c r="B40" s="3" t="s">
        <v>33</v>
      </c>
      <c r="C40" s="14" t="s">
        <v>34</v>
      </c>
      <c r="D40" s="15">
        <v>4</v>
      </c>
      <c r="E40" s="15">
        <v>2</v>
      </c>
      <c r="F40" s="16">
        <f>E40</f>
        <v>2</v>
      </c>
      <c r="G40" s="73" t="s">
        <v>190</v>
      </c>
      <c r="H40" s="87">
        <v>63741359</v>
      </c>
    </row>
    <row r="41" spans="1:8" ht="14.25" customHeight="1">
      <c r="A41" s="55"/>
      <c r="B41" s="55" t="s">
        <v>9</v>
      </c>
      <c r="C41" s="14" t="s">
        <v>61</v>
      </c>
      <c r="D41" s="15">
        <v>2</v>
      </c>
      <c r="E41" s="15">
        <v>21</v>
      </c>
      <c r="F41" s="65">
        <f>SUM(E41:E45)</f>
        <v>55</v>
      </c>
      <c r="G41" s="73"/>
      <c r="H41" s="87"/>
    </row>
    <row r="42" spans="1:8" ht="14.25" customHeight="1">
      <c r="A42" s="55"/>
      <c r="B42" s="55"/>
      <c r="C42" s="14" t="s">
        <v>62</v>
      </c>
      <c r="D42" s="15">
        <v>3</v>
      </c>
      <c r="E42" s="15">
        <v>18</v>
      </c>
      <c r="F42" s="65"/>
      <c r="G42" s="73"/>
      <c r="H42" s="87"/>
    </row>
    <row r="43" spans="1:8" ht="14.25" customHeight="1">
      <c r="A43" s="55"/>
      <c r="B43" s="55"/>
      <c r="C43" s="17" t="s">
        <v>63</v>
      </c>
      <c r="D43" s="15">
        <v>3</v>
      </c>
      <c r="E43" s="15">
        <v>12</v>
      </c>
      <c r="F43" s="65"/>
      <c r="G43" s="73"/>
      <c r="H43" s="87"/>
    </row>
    <row r="44" spans="1:8" ht="14.25" customHeight="1">
      <c r="A44" s="55"/>
      <c r="B44" s="55"/>
      <c r="C44" s="17" t="s">
        <v>64</v>
      </c>
      <c r="D44" s="15">
        <v>3</v>
      </c>
      <c r="E44" s="15">
        <v>1</v>
      </c>
      <c r="F44" s="65"/>
      <c r="G44" s="73"/>
      <c r="H44" s="87"/>
    </row>
    <row r="45" spans="1:8" ht="14.25" customHeight="1">
      <c r="A45" s="55"/>
      <c r="B45" s="55"/>
      <c r="C45" s="14" t="s">
        <v>65</v>
      </c>
      <c r="D45" s="15">
        <v>3</v>
      </c>
      <c r="E45" s="15">
        <v>3</v>
      </c>
      <c r="F45" s="65"/>
      <c r="G45" s="73"/>
      <c r="H45" s="87"/>
    </row>
    <row r="46" spans="1:8" ht="14.25" customHeight="1">
      <c r="A46" s="55"/>
      <c r="B46" s="55" t="s">
        <v>18</v>
      </c>
      <c r="C46" s="46" t="s">
        <v>66</v>
      </c>
      <c r="D46" s="6">
        <v>4</v>
      </c>
      <c r="E46" s="19">
        <v>34</v>
      </c>
      <c r="F46" s="55">
        <f>SUM(E46:E50)</f>
        <v>253</v>
      </c>
      <c r="G46" s="74" t="s">
        <v>191</v>
      </c>
      <c r="H46" s="74">
        <v>63741359</v>
      </c>
    </row>
    <row r="47" spans="1:8" ht="14.25" customHeight="1">
      <c r="A47" s="55"/>
      <c r="B47" s="55"/>
      <c r="C47" s="18" t="s">
        <v>68</v>
      </c>
      <c r="D47" s="6">
        <v>4</v>
      </c>
      <c r="E47" s="19">
        <v>55</v>
      </c>
      <c r="F47" s="55"/>
      <c r="G47" s="74"/>
      <c r="H47" s="74"/>
    </row>
    <row r="48" spans="1:8" ht="14.25" customHeight="1">
      <c r="A48" s="55"/>
      <c r="B48" s="55"/>
      <c r="C48" s="46" t="s">
        <v>69</v>
      </c>
      <c r="D48" s="6">
        <v>4</v>
      </c>
      <c r="E48" s="19">
        <v>61</v>
      </c>
      <c r="F48" s="55"/>
      <c r="G48" s="74"/>
      <c r="H48" s="74"/>
    </row>
    <row r="49" spans="1:8" ht="14.25" customHeight="1">
      <c r="A49" s="55"/>
      <c r="B49" s="55"/>
      <c r="C49" s="46" t="s">
        <v>63</v>
      </c>
      <c r="D49" s="6">
        <v>4</v>
      </c>
      <c r="E49" s="19">
        <v>34</v>
      </c>
      <c r="F49" s="55"/>
      <c r="G49" s="74"/>
      <c r="H49" s="74"/>
    </row>
    <row r="50" spans="1:8" ht="14.25" customHeight="1">
      <c r="A50" s="55"/>
      <c r="B50" s="55"/>
      <c r="C50" s="18" t="s">
        <v>70</v>
      </c>
      <c r="D50" s="6">
        <v>4</v>
      </c>
      <c r="E50" s="19">
        <v>69</v>
      </c>
      <c r="F50" s="55"/>
      <c r="G50" s="74"/>
      <c r="H50" s="74"/>
    </row>
    <row r="51" spans="1:8" ht="14.25" customHeight="1">
      <c r="A51" s="55"/>
      <c r="B51" s="50" t="s">
        <v>31</v>
      </c>
      <c r="C51" s="50"/>
      <c r="D51" s="50"/>
      <c r="E51" s="50"/>
      <c r="F51" s="51">
        <f>SUM(F40:F50)</f>
        <v>310</v>
      </c>
      <c r="G51" s="52"/>
      <c r="H51" s="52"/>
    </row>
    <row r="52" spans="1:8" ht="14.25" customHeight="1">
      <c r="A52" s="55" t="s">
        <v>71</v>
      </c>
      <c r="B52" s="3" t="s">
        <v>33</v>
      </c>
      <c r="C52" s="20" t="s">
        <v>34</v>
      </c>
      <c r="D52" s="21">
        <v>4</v>
      </c>
      <c r="E52" s="21">
        <v>1</v>
      </c>
      <c r="F52" s="22">
        <f>SUM(E52)</f>
        <v>1</v>
      </c>
      <c r="G52" s="84" t="s">
        <v>73</v>
      </c>
      <c r="H52" s="74">
        <v>63743086</v>
      </c>
    </row>
    <row r="53" spans="1:8" ht="14.25" customHeight="1">
      <c r="A53" s="55"/>
      <c r="B53" s="59" t="s">
        <v>9</v>
      </c>
      <c r="C53" s="24" t="s">
        <v>192</v>
      </c>
      <c r="D53" s="21">
        <v>3</v>
      </c>
      <c r="E53" s="21"/>
      <c r="F53" s="68">
        <f>SUM(E53:E61)</f>
        <v>54</v>
      </c>
      <c r="G53" s="84"/>
      <c r="H53" s="74"/>
    </row>
    <row r="54" spans="1:8" ht="14.25" customHeight="1">
      <c r="A54" s="55"/>
      <c r="B54" s="60"/>
      <c r="C54" s="26" t="s">
        <v>72</v>
      </c>
      <c r="D54" s="27">
        <v>3</v>
      </c>
      <c r="E54" s="21">
        <v>10</v>
      </c>
      <c r="F54" s="66"/>
      <c r="G54" s="84"/>
      <c r="H54" s="74"/>
    </row>
    <row r="55" spans="1:8" ht="14.25" customHeight="1">
      <c r="A55" s="55"/>
      <c r="B55" s="60"/>
      <c r="C55" s="26" t="s">
        <v>75</v>
      </c>
      <c r="D55" s="27">
        <v>3</v>
      </c>
      <c r="E55" s="21">
        <v>1</v>
      </c>
      <c r="F55" s="66"/>
      <c r="G55" s="84"/>
      <c r="H55" s="74"/>
    </row>
    <row r="56" spans="1:8" ht="14.25" customHeight="1">
      <c r="A56" s="55"/>
      <c r="B56" s="60"/>
      <c r="C56" s="26" t="s">
        <v>76</v>
      </c>
      <c r="D56" s="27">
        <v>3</v>
      </c>
      <c r="E56" s="21">
        <v>4</v>
      </c>
      <c r="F56" s="66"/>
      <c r="G56" s="84"/>
      <c r="H56" s="74"/>
    </row>
    <row r="57" spans="1:8" ht="14.25" customHeight="1">
      <c r="A57" s="55"/>
      <c r="B57" s="60"/>
      <c r="C57" s="26" t="s">
        <v>77</v>
      </c>
      <c r="D57" s="27">
        <v>2.5</v>
      </c>
      <c r="E57" s="21">
        <v>26</v>
      </c>
      <c r="F57" s="66"/>
      <c r="G57" s="84"/>
      <c r="H57" s="74"/>
    </row>
    <row r="58" spans="1:8" ht="14.25" customHeight="1">
      <c r="A58" s="55"/>
      <c r="B58" s="60"/>
      <c r="C58" s="26" t="s">
        <v>78</v>
      </c>
      <c r="D58" s="27">
        <v>3</v>
      </c>
      <c r="E58" s="21">
        <v>1</v>
      </c>
      <c r="F58" s="66"/>
      <c r="G58" s="84"/>
      <c r="H58" s="74"/>
    </row>
    <row r="59" spans="1:8" ht="14.25" customHeight="1">
      <c r="A59" s="55"/>
      <c r="B59" s="60"/>
      <c r="C59" s="26" t="s">
        <v>79</v>
      </c>
      <c r="D59" s="27">
        <v>2.5</v>
      </c>
      <c r="E59" s="21">
        <v>7</v>
      </c>
      <c r="F59" s="66"/>
      <c r="G59" s="84"/>
      <c r="H59" s="74"/>
    </row>
    <row r="60" spans="1:8" ht="14.25" customHeight="1">
      <c r="A60" s="55"/>
      <c r="B60" s="60"/>
      <c r="C60" s="26" t="s">
        <v>80</v>
      </c>
      <c r="D60" s="27">
        <v>3</v>
      </c>
      <c r="E60" s="21">
        <v>1</v>
      </c>
      <c r="F60" s="66"/>
      <c r="G60" s="84"/>
      <c r="H60" s="74"/>
    </row>
    <row r="61" spans="1:8" ht="14.25" customHeight="1">
      <c r="A61" s="55"/>
      <c r="B61" s="61"/>
      <c r="C61" s="26" t="s">
        <v>81</v>
      </c>
      <c r="D61" s="27">
        <v>3</v>
      </c>
      <c r="E61" s="21">
        <v>4</v>
      </c>
      <c r="F61" s="67"/>
      <c r="G61" s="84"/>
      <c r="H61" s="74"/>
    </row>
    <row r="62" spans="1:8" ht="14.25" customHeight="1">
      <c r="A62" s="55"/>
      <c r="B62" s="55" t="s">
        <v>18</v>
      </c>
      <c r="C62" s="46" t="s">
        <v>82</v>
      </c>
      <c r="D62" s="6">
        <v>4</v>
      </c>
      <c r="E62" s="28">
        <v>56</v>
      </c>
      <c r="F62" s="55">
        <f>SUM(E62:E66)</f>
        <v>370</v>
      </c>
      <c r="G62" s="78" t="s">
        <v>193</v>
      </c>
      <c r="H62" s="74">
        <v>63742960</v>
      </c>
    </row>
    <row r="63" spans="1:8" ht="14.25" customHeight="1">
      <c r="A63" s="55"/>
      <c r="B63" s="55"/>
      <c r="C63" s="46" t="s">
        <v>85</v>
      </c>
      <c r="D63" s="6">
        <v>4</v>
      </c>
      <c r="E63" s="28">
        <v>47</v>
      </c>
      <c r="F63" s="55"/>
      <c r="G63" s="79"/>
      <c r="H63" s="74"/>
    </row>
    <row r="64" spans="1:8" ht="14.25" customHeight="1">
      <c r="A64" s="55"/>
      <c r="B64" s="55"/>
      <c r="C64" s="46" t="s">
        <v>86</v>
      </c>
      <c r="D64" s="6">
        <v>4</v>
      </c>
      <c r="E64" s="28">
        <v>82</v>
      </c>
      <c r="F64" s="55"/>
      <c r="G64" s="79"/>
      <c r="H64" s="74"/>
    </row>
    <row r="65" spans="1:8" ht="14.25" customHeight="1">
      <c r="A65" s="55"/>
      <c r="B65" s="55"/>
      <c r="C65" s="46" t="s">
        <v>87</v>
      </c>
      <c r="D65" s="6">
        <v>4</v>
      </c>
      <c r="E65" s="28">
        <v>124</v>
      </c>
      <c r="F65" s="55"/>
      <c r="G65" s="79"/>
      <c r="H65" s="74"/>
    </row>
    <row r="66" spans="1:8" ht="14.25" customHeight="1">
      <c r="A66" s="55"/>
      <c r="B66" s="55"/>
      <c r="C66" s="46" t="s">
        <v>88</v>
      </c>
      <c r="D66" s="6">
        <v>4</v>
      </c>
      <c r="E66" s="29">
        <v>61</v>
      </c>
      <c r="F66" s="55"/>
      <c r="G66" s="80"/>
      <c r="H66" s="74"/>
    </row>
    <row r="67" spans="1:8" ht="14.25" customHeight="1">
      <c r="A67" s="55"/>
      <c r="B67" s="50" t="s">
        <v>31</v>
      </c>
      <c r="C67" s="50"/>
      <c r="D67" s="50"/>
      <c r="E67" s="50"/>
      <c r="F67" s="51">
        <f>SUM(F52:F66)</f>
        <v>425</v>
      </c>
      <c r="G67" s="52"/>
      <c r="H67" s="52"/>
    </row>
    <row r="68" spans="1:8" ht="14.25" customHeight="1">
      <c r="A68" s="59" t="s">
        <v>89</v>
      </c>
      <c r="B68" s="3" t="s">
        <v>33</v>
      </c>
      <c r="C68" s="20" t="s">
        <v>34</v>
      </c>
      <c r="D68" s="21">
        <v>4</v>
      </c>
      <c r="E68" s="15">
        <v>1</v>
      </c>
      <c r="F68" s="15">
        <f>E68</f>
        <v>1</v>
      </c>
      <c r="G68" s="75" t="s">
        <v>91</v>
      </c>
      <c r="H68" s="93">
        <v>63742021</v>
      </c>
    </row>
    <row r="69" spans="1:8" ht="14.25" customHeight="1">
      <c r="A69" s="60"/>
      <c r="B69" s="55" t="s">
        <v>9</v>
      </c>
      <c r="C69" s="47" t="s">
        <v>90</v>
      </c>
      <c r="D69" s="30">
        <v>3</v>
      </c>
      <c r="E69" s="30">
        <v>8</v>
      </c>
      <c r="F69" s="65">
        <f>SUM(E69:E74)</f>
        <v>120</v>
      </c>
      <c r="G69" s="76"/>
      <c r="H69" s="88"/>
    </row>
    <row r="70" spans="1:8" ht="14.25" customHeight="1">
      <c r="A70" s="60"/>
      <c r="B70" s="55"/>
      <c r="C70" s="47" t="s">
        <v>92</v>
      </c>
      <c r="D70" s="30">
        <v>3</v>
      </c>
      <c r="E70" s="30">
        <v>31</v>
      </c>
      <c r="F70" s="65"/>
      <c r="G70" s="76"/>
      <c r="H70" s="88"/>
    </row>
    <row r="71" spans="1:8" ht="14.25" customHeight="1">
      <c r="A71" s="60"/>
      <c r="B71" s="55"/>
      <c r="C71" s="14" t="s">
        <v>93</v>
      </c>
      <c r="D71" s="30">
        <v>2.5</v>
      </c>
      <c r="E71" s="30">
        <v>62</v>
      </c>
      <c r="F71" s="65"/>
      <c r="G71" s="76"/>
      <c r="H71" s="88"/>
    </row>
    <row r="72" spans="1:8" ht="14.25" customHeight="1">
      <c r="A72" s="60"/>
      <c r="B72" s="55"/>
      <c r="C72" s="47" t="s">
        <v>94</v>
      </c>
      <c r="D72" s="30">
        <v>3</v>
      </c>
      <c r="E72" s="30">
        <v>5</v>
      </c>
      <c r="F72" s="65"/>
      <c r="G72" s="76"/>
      <c r="H72" s="88"/>
    </row>
    <row r="73" spans="1:8" ht="14.25" customHeight="1">
      <c r="A73" s="60"/>
      <c r="B73" s="55"/>
      <c r="C73" s="14" t="s">
        <v>95</v>
      </c>
      <c r="D73" s="30">
        <v>2</v>
      </c>
      <c r="E73" s="30">
        <v>2</v>
      </c>
      <c r="F73" s="65"/>
      <c r="G73" s="76"/>
      <c r="H73" s="88"/>
    </row>
    <row r="74" spans="1:8" ht="14.25" customHeight="1">
      <c r="A74" s="60"/>
      <c r="B74" s="55"/>
      <c r="C74" s="47" t="s">
        <v>96</v>
      </c>
      <c r="D74" s="27">
        <v>3</v>
      </c>
      <c r="E74" s="30">
        <v>12</v>
      </c>
      <c r="F74" s="65"/>
      <c r="G74" s="77"/>
      <c r="H74" s="89"/>
    </row>
    <row r="75" spans="1:8" ht="14.25" customHeight="1">
      <c r="A75" s="60"/>
      <c r="B75" s="55" t="s">
        <v>18</v>
      </c>
      <c r="C75" s="44" t="s">
        <v>97</v>
      </c>
      <c r="D75" s="6">
        <v>4</v>
      </c>
      <c r="E75" s="6">
        <v>91</v>
      </c>
      <c r="F75" s="59">
        <f>SUM(E75:E82)</f>
        <v>517</v>
      </c>
      <c r="G75" s="71" t="s">
        <v>194</v>
      </c>
      <c r="H75" s="81">
        <v>63743131</v>
      </c>
    </row>
    <row r="76" spans="1:8" ht="14.25" customHeight="1">
      <c r="A76" s="60"/>
      <c r="B76" s="55"/>
      <c r="C76" s="44" t="s">
        <v>106</v>
      </c>
      <c r="D76" s="6">
        <v>4</v>
      </c>
      <c r="E76" s="6">
        <v>61</v>
      </c>
      <c r="F76" s="60"/>
      <c r="G76" s="71"/>
      <c r="H76" s="82"/>
    </row>
    <row r="77" spans="1:8" ht="14.25" customHeight="1">
      <c r="A77" s="60"/>
      <c r="B77" s="55"/>
      <c r="C77" s="4" t="s">
        <v>101</v>
      </c>
      <c r="D77" s="6">
        <v>4</v>
      </c>
      <c r="E77" s="6">
        <v>47</v>
      </c>
      <c r="F77" s="60"/>
      <c r="G77" s="71"/>
      <c r="H77" s="82"/>
    </row>
    <row r="78" spans="1:8" ht="14.25" customHeight="1">
      <c r="A78" s="60"/>
      <c r="B78" s="55"/>
      <c r="C78" s="44" t="s">
        <v>103</v>
      </c>
      <c r="D78" s="6">
        <v>4</v>
      </c>
      <c r="E78" s="6">
        <v>109</v>
      </c>
      <c r="F78" s="60"/>
      <c r="G78" s="71"/>
      <c r="H78" s="82"/>
    </row>
    <row r="79" spans="1:8" ht="14.25" customHeight="1">
      <c r="A79" s="60"/>
      <c r="B79" s="55"/>
      <c r="C79" s="4" t="s">
        <v>195</v>
      </c>
      <c r="D79" s="6">
        <v>2</v>
      </c>
      <c r="E79" s="6">
        <v>31</v>
      </c>
      <c r="F79" s="60"/>
      <c r="G79" s="78" t="s">
        <v>196</v>
      </c>
      <c r="H79" s="82"/>
    </row>
    <row r="80" spans="1:8" ht="14.25" customHeight="1">
      <c r="A80" s="60"/>
      <c r="B80" s="55"/>
      <c r="C80" s="4" t="s">
        <v>102</v>
      </c>
      <c r="D80" s="6">
        <v>2</v>
      </c>
      <c r="E80" s="6">
        <v>50</v>
      </c>
      <c r="F80" s="60"/>
      <c r="G80" s="79"/>
      <c r="H80" s="82"/>
    </row>
    <row r="81" spans="1:8" ht="14.25" customHeight="1">
      <c r="A81" s="60"/>
      <c r="B81" s="55"/>
      <c r="C81" s="44" t="s">
        <v>94</v>
      </c>
      <c r="D81" s="6">
        <v>5</v>
      </c>
      <c r="E81" s="6">
        <v>60</v>
      </c>
      <c r="F81" s="60"/>
      <c r="G81" s="79"/>
      <c r="H81" s="82"/>
    </row>
    <row r="82" spans="1:8" ht="14.25" customHeight="1">
      <c r="A82" s="60"/>
      <c r="B82" s="55"/>
      <c r="C82" s="4" t="s">
        <v>197</v>
      </c>
      <c r="D82" s="6">
        <v>4</v>
      </c>
      <c r="E82" s="6">
        <v>68</v>
      </c>
      <c r="F82" s="95"/>
      <c r="G82" s="95"/>
      <c r="H82" s="95"/>
    </row>
    <row r="83" spans="1:8" ht="14.25" customHeight="1">
      <c r="A83" s="61"/>
      <c r="B83" s="50" t="s">
        <v>31</v>
      </c>
      <c r="C83" s="50"/>
      <c r="D83" s="50"/>
      <c r="E83" s="50"/>
      <c r="F83" s="51">
        <f>F68+F69+F75</f>
        <v>638</v>
      </c>
      <c r="G83" s="52"/>
      <c r="H83" s="52"/>
    </row>
    <row r="84" spans="1:8" ht="14.25" customHeight="1">
      <c r="A84" s="55" t="s">
        <v>107</v>
      </c>
      <c r="B84" s="55" t="s">
        <v>9</v>
      </c>
      <c r="C84" s="47" t="s">
        <v>108</v>
      </c>
      <c r="D84" s="27">
        <v>2.5</v>
      </c>
      <c r="E84" s="27">
        <v>32</v>
      </c>
      <c r="F84" s="65">
        <f>SUM(E84:E85)</f>
        <v>46</v>
      </c>
      <c r="G84" s="84" t="s">
        <v>198</v>
      </c>
      <c r="H84" s="84">
        <v>61107151</v>
      </c>
    </row>
    <row r="85" spans="1:8" ht="14.25" customHeight="1">
      <c r="A85" s="55"/>
      <c r="B85" s="55"/>
      <c r="C85" s="47" t="s">
        <v>111</v>
      </c>
      <c r="D85" s="27">
        <v>3</v>
      </c>
      <c r="E85" s="27">
        <v>14</v>
      </c>
      <c r="F85" s="65"/>
      <c r="G85" s="84"/>
      <c r="H85" s="84"/>
    </row>
    <row r="86" spans="1:8" ht="14.25" customHeight="1">
      <c r="A86" s="55"/>
      <c r="B86" s="55" t="s">
        <v>18</v>
      </c>
      <c r="C86" s="46" t="s">
        <v>112</v>
      </c>
      <c r="D86" s="6">
        <v>4</v>
      </c>
      <c r="E86" s="19">
        <v>57</v>
      </c>
      <c r="F86" s="62">
        <f>E86+E87+E88+E89+E90+E91+E92</f>
        <v>486</v>
      </c>
      <c r="G86" s="74" t="s">
        <v>198</v>
      </c>
      <c r="H86" s="90">
        <v>61107151</v>
      </c>
    </row>
    <row r="87" spans="1:8" ht="14.25" customHeight="1">
      <c r="A87" s="55"/>
      <c r="B87" s="55"/>
      <c r="C87" s="46" t="s">
        <v>115</v>
      </c>
      <c r="D87" s="6">
        <v>4</v>
      </c>
      <c r="E87" s="19">
        <v>53</v>
      </c>
      <c r="F87" s="62"/>
      <c r="G87" s="74"/>
      <c r="H87" s="90"/>
    </row>
    <row r="88" spans="1:8" ht="14.25" customHeight="1">
      <c r="A88" s="55"/>
      <c r="B88" s="55"/>
      <c r="C88" s="46" t="s">
        <v>116</v>
      </c>
      <c r="D88" s="6">
        <v>4</v>
      </c>
      <c r="E88" s="19">
        <v>48</v>
      </c>
      <c r="F88" s="62"/>
      <c r="G88" s="74"/>
      <c r="H88" s="90"/>
    </row>
    <row r="89" spans="1:8" ht="14.25" customHeight="1">
      <c r="A89" s="55"/>
      <c r="B89" s="55"/>
      <c r="C89" s="4" t="s">
        <v>117</v>
      </c>
      <c r="D89" s="31">
        <v>4</v>
      </c>
      <c r="E89" s="31">
        <v>65</v>
      </c>
      <c r="F89" s="62"/>
      <c r="G89" s="74"/>
      <c r="H89" s="90"/>
    </row>
    <row r="90" spans="1:8" ht="14.25" customHeight="1">
      <c r="A90" s="55"/>
      <c r="B90" s="55"/>
      <c r="C90" s="46" t="s">
        <v>118</v>
      </c>
      <c r="D90" s="6">
        <v>4</v>
      </c>
      <c r="E90" s="19">
        <v>57</v>
      </c>
      <c r="F90" s="62"/>
      <c r="G90" s="74" t="s">
        <v>199</v>
      </c>
      <c r="H90" s="90"/>
    </row>
    <row r="91" spans="1:8" ht="14.25" customHeight="1">
      <c r="A91" s="55"/>
      <c r="B91" s="55"/>
      <c r="C91" s="46" t="s">
        <v>119</v>
      </c>
      <c r="D91" s="6">
        <v>4</v>
      </c>
      <c r="E91" s="19">
        <v>144</v>
      </c>
      <c r="F91" s="62"/>
      <c r="G91" s="74"/>
      <c r="H91" s="90"/>
    </row>
    <row r="92" spans="1:8" ht="14.25" customHeight="1">
      <c r="A92" s="55"/>
      <c r="B92" s="55"/>
      <c r="C92" s="46" t="s">
        <v>111</v>
      </c>
      <c r="D92" s="6">
        <v>4</v>
      </c>
      <c r="E92" s="19">
        <v>62</v>
      </c>
      <c r="F92" s="62"/>
      <c r="G92" s="74"/>
      <c r="H92" s="90"/>
    </row>
    <row r="93" spans="1:8" ht="14.25" customHeight="1">
      <c r="A93" s="55"/>
      <c r="B93" s="50" t="s">
        <v>31</v>
      </c>
      <c r="C93" s="50"/>
      <c r="D93" s="50"/>
      <c r="E93" s="50"/>
      <c r="F93" s="51">
        <f>SUM(F84:F92)</f>
        <v>532</v>
      </c>
      <c r="G93" s="52"/>
      <c r="H93" s="52"/>
    </row>
    <row r="94" spans="1:8" ht="14.25" customHeight="1">
      <c r="A94" s="55" t="s">
        <v>138</v>
      </c>
      <c r="B94" s="55" t="s">
        <v>9</v>
      </c>
      <c r="C94" s="32" t="s">
        <v>139</v>
      </c>
      <c r="D94" s="33">
        <v>2.5</v>
      </c>
      <c r="E94" s="33">
        <v>11</v>
      </c>
      <c r="F94" s="70">
        <f>SUM(E94:E95)</f>
        <v>19</v>
      </c>
      <c r="G94" s="85" t="s">
        <v>140</v>
      </c>
      <c r="H94" s="91" t="s">
        <v>200</v>
      </c>
    </row>
    <row r="95" spans="1:8" ht="14.25" customHeight="1">
      <c r="A95" s="55"/>
      <c r="B95" s="55"/>
      <c r="C95" s="32" t="s">
        <v>142</v>
      </c>
      <c r="D95" s="33">
        <v>3</v>
      </c>
      <c r="E95" s="33">
        <v>8</v>
      </c>
      <c r="F95" s="70"/>
      <c r="G95" s="85"/>
      <c r="H95" s="92"/>
    </row>
    <row r="96" spans="1:8" ht="14.25" customHeight="1">
      <c r="A96" s="55"/>
      <c r="B96" s="55" t="s">
        <v>18</v>
      </c>
      <c r="C96" s="44" t="s">
        <v>143</v>
      </c>
      <c r="D96" s="6">
        <v>4</v>
      </c>
      <c r="E96" s="6">
        <v>16</v>
      </c>
      <c r="F96" s="55">
        <f>SUM(E96:E97)</f>
        <v>88</v>
      </c>
      <c r="G96" s="85" t="s">
        <v>140</v>
      </c>
      <c r="H96" s="91" t="s">
        <v>200</v>
      </c>
    </row>
    <row r="97" spans="1:8" ht="14.25" customHeight="1">
      <c r="A97" s="55"/>
      <c r="B97" s="55"/>
      <c r="C97" s="44" t="s">
        <v>145</v>
      </c>
      <c r="D97" s="6">
        <v>4</v>
      </c>
      <c r="E97" s="6">
        <v>72</v>
      </c>
      <c r="F97" s="55"/>
      <c r="G97" s="85"/>
      <c r="H97" s="92"/>
    </row>
    <row r="98" spans="1:8" ht="14.25" customHeight="1">
      <c r="A98" s="55"/>
      <c r="B98" s="50" t="s">
        <v>31</v>
      </c>
      <c r="C98" s="50"/>
      <c r="D98" s="50"/>
      <c r="E98" s="50"/>
      <c r="F98" s="51">
        <f>SUM(F94:F97)</f>
        <v>107</v>
      </c>
      <c r="G98" s="52"/>
      <c r="H98" s="52"/>
    </row>
    <row r="99" spans="1:8" ht="14.25" customHeight="1">
      <c r="A99" s="62" t="s">
        <v>146</v>
      </c>
      <c r="B99" s="3" t="s">
        <v>9</v>
      </c>
      <c r="C99" s="47" t="s">
        <v>147</v>
      </c>
      <c r="D99" s="27">
        <v>3</v>
      </c>
      <c r="E99" s="15">
        <v>9</v>
      </c>
      <c r="F99" s="16">
        <v>9</v>
      </c>
      <c r="G99" s="23" t="s">
        <v>201</v>
      </c>
      <c r="H99" s="23">
        <v>63743990</v>
      </c>
    </row>
    <row r="100" spans="1:8" ht="14.25" customHeight="1">
      <c r="A100" s="62"/>
      <c r="B100" s="50" t="s">
        <v>31</v>
      </c>
      <c r="C100" s="50"/>
      <c r="D100" s="50"/>
      <c r="E100" s="50"/>
      <c r="F100" s="51">
        <f>SUM(F99)</f>
        <v>9</v>
      </c>
      <c r="G100" s="52"/>
      <c r="H100" s="52"/>
    </row>
    <row r="101" spans="1:8" ht="14.25" customHeight="1">
      <c r="A101" s="62" t="s">
        <v>120</v>
      </c>
      <c r="B101" s="55" t="s">
        <v>9</v>
      </c>
      <c r="C101" s="48" t="s">
        <v>121</v>
      </c>
      <c r="D101" s="34">
        <v>3</v>
      </c>
      <c r="E101" s="34">
        <v>2</v>
      </c>
      <c r="F101" s="69">
        <f>E101+E102+E103+E104+E105</f>
        <v>34</v>
      </c>
      <c r="G101" s="84" t="s">
        <v>202</v>
      </c>
      <c r="H101" s="84">
        <v>63740085</v>
      </c>
    </row>
    <row r="102" spans="1:8" ht="14.25" customHeight="1">
      <c r="A102" s="62"/>
      <c r="B102" s="55"/>
      <c r="C102" s="47" t="s">
        <v>124</v>
      </c>
      <c r="D102" s="27">
        <v>2.5</v>
      </c>
      <c r="E102" s="15">
        <v>13</v>
      </c>
      <c r="F102" s="69"/>
      <c r="G102" s="84"/>
      <c r="H102" s="84"/>
    </row>
    <row r="103" spans="1:8" ht="14.25" customHeight="1">
      <c r="A103" s="62"/>
      <c r="B103" s="55"/>
      <c r="C103" s="14" t="s">
        <v>125</v>
      </c>
      <c r="D103" s="27">
        <v>3</v>
      </c>
      <c r="E103" s="15">
        <v>4</v>
      </c>
      <c r="F103" s="69"/>
      <c r="G103" s="84"/>
      <c r="H103" s="84"/>
    </row>
    <row r="104" spans="1:8" ht="14.25" customHeight="1">
      <c r="A104" s="62"/>
      <c r="B104" s="55"/>
      <c r="C104" s="35" t="s">
        <v>126</v>
      </c>
      <c r="D104" s="27">
        <v>3</v>
      </c>
      <c r="E104" s="23">
        <v>2</v>
      </c>
      <c r="F104" s="69"/>
      <c r="G104" s="84"/>
      <c r="H104" s="84"/>
    </row>
    <row r="105" spans="1:8" ht="14.25" customHeight="1">
      <c r="A105" s="62"/>
      <c r="B105" s="55"/>
      <c r="C105" s="36" t="s">
        <v>127</v>
      </c>
      <c r="D105" s="27">
        <v>3</v>
      </c>
      <c r="E105" s="23">
        <v>13</v>
      </c>
      <c r="F105" s="69"/>
      <c r="G105" s="84"/>
      <c r="H105" s="84"/>
    </row>
    <row r="106" spans="1:8" ht="14.25" customHeight="1">
      <c r="A106" s="62"/>
      <c r="B106" s="55" t="s">
        <v>18</v>
      </c>
      <c r="C106" s="44" t="s">
        <v>125</v>
      </c>
      <c r="D106" s="6">
        <v>4</v>
      </c>
      <c r="E106" s="6">
        <v>68</v>
      </c>
      <c r="F106" s="55">
        <f>SUM(E106:E112)</f>
        <v>527</v>
      </c>
      <c r="G106" s="99" t="s">
        <v>203</v>
      </c>
      <c r="H106" s="81">
        <v>63740076</v>
      </c>
    </row>
    <row r="107" spans="1:8" ht="14.25" customHeight="1">
      <c r="A107" s="62"/>
      <c r="B107" s="55"/>
      <c r="C107" s="44" t="s">
        <v>130</v>
      </c>
      <c r="D107" s="6">
        <v>4</v>
      </c>
      <c r="E107" s="6">
        <v>91</v>
      </c>
      <c r="F107" s="55"/>
      <c r="G107" s="100"/>
      <c r="H107" s="82"/>
    </row>
    <row r="108" spans="1:8" ht="14.25" customHeight="1">
      <c r="A108" s="62"/>
      <c r="B108" s="55"/>
      <c r="C108" s="4" t="s">
        <v>131</v>
      </c>
      <c r="D108" s="6">
        <v>4</v>
      </c>
      <c r="E108" s="19">
        <v>48</v>
      </c>
      <c r="F108" s="55"/>
      <c r="G108" s="100"/>
      <c r="H108" s="82"/>
    </row>
    <row r="109" spans="1:8" ht="14.25" customHeight="1">
      <c r="A109" s="62"/>
      <c r="B109" s="55"/>
      <c r="C109" s="4" t="s">
        <v>132</v>
      </c>
      <c r="D109" s="6">
        <v>4</v>
      </c>
      <c r="E109" s="19">
        <v>109</v>
      </c>
      <c r="F109" s="55"/>
      <c r="G109" s="101"/>
      <c r="H109" s="83"/>
    </row>
    <row r="110" spans="1:8" ht="14.25" customHeight="1">
      <c r="A110" s="62"/>
      <c r="B110" s="55"/>
      <c r="C110" s="46" t="s">
        <v>133</v>
      </c>
      <c r="D110" s="6">
        <v>4</v>
      </c>
      <c r="E110" s="6">
        <v>87</v>
      </c>
      <c r="F110" s="55"/>
      <c r="G110" s="94" t="s">
        <v>204</v>
      </c>
      <c r="H110" s="74">
        <v>63742889</v>
      </c>
    </row>
    <row r="111" spans="1:8" ht="14.25" customHeight="1">
      <c r="A111" s="62"/>
      <c r="B111" s="55"/>
      <c r="C111" s="46" t="s">
        <v>136</v>
      </c>
      <c r="D111" s="6">
        <v>4</v>
      </c>
      <c r="E111" s="6">
        <v>69</v>
      </c>
      <c r="F111" s="55"/>
      <c r="G111" s="102"/>
      <c r="H111" s="74"/>
    </row>
    <row r="112" spans="1:8" ht="14.25" customHeight="1">
      <c r="A112" s="62"/>
      <c r="B112" s="55"/>
      <c r="C112" s="46" t="s">
        <v>137</v>
      </c>
      <c r="D112" s="6">
        <v>4</v>
      </c>
      <c r="E112" s="6">
        <v>55</v>
      </c>
      <c r="F112" s="55"/>
      <c r="G112" s="102"/>
      <c r="H112" s="74"/>
    </row>
    <row r="113" spans="1:8" ht="14.25" customHeight="1">
      <c r="A113" s="62"/>
      <c r="B113" s="50" t="s">
        <v>31</v>
      </c>
      <c r="C113" s="50"/>
      <c r="D113" s="50"/>
      <c r="E113" s="50"/>
      <c r="F113" s="51">
        <f>F101+F106</f>
        <v>561</v>
      </c>
      <c r="G113" s="52"/>
      <c r="H113" s="52"/>
    </row>
    <row r="114" spans="1:8" ht="14.25" customHeight="1">
      <c r="A114" s="59" t="s">
        <v>149</v>
      </c>
      <c r="B114" s="37" t="s">
        <v>9</v>
      </c>
      <c r="C114" s="36" t="s">
        <v>150</v>
      </c>
      <c r="D114" s="27">
        <v>3</v>
      </c>
      <c r="E114" s="23">
        <v>15</v>
      </c>
      <c r="F114" s="25">
        <f>SUM(E114:E114)</f>
        <v>15</v>
      </c>
      <c r="G114" s="38" t="s">
        <v>151</v>
      </c>
      <c r="H114" s="75" t="s">
        <v>205</v>
      </c>
    </row>
    <row r="115" spans="1:8" ht="14.25" customHeight="1">
      <c r="A115" s="60"/>
      <c r="B115" s="59" t="s">
        <v>18</v>
      </c>
      <c r="C115" s="35" t="s">
        <v>153</v>
      </c>
      <c r="D115" s="27">
        <v>4</v>
      </c>
      <c r="E115" s="23">
        <v>42</v>
      </c>
      <c r="F115" s="59">
        <f>E115+E116+E117</f>
        <v>185</v>
      </c>
      <c r="G115" s="78" t="s">
        <v>206</v>
      </c>
      <c r="H115" s="76"/>
    </row>
    <row r="116" spans="1:8" ht="14.25" customHeight="1">
      <c r="A116" s="60"/>
      <c r="B116" s="60"/>
      <c r="C116" s="35" t="s">
        <v>154</v>
      </c>
      <c r="D116" s="27">
        <v>4</v>
      </c>
      <c r="E116" s="23">
        <v>52</v>
      </c>
      <c r="F116" s="60"/>
      <c r="G116" s="79"/>
      <c r="H116" s="76"/>
    </row>
    <row r="117" spans="1:8" ht="14.25" customHeight="1">
      <c r="A117" s="60"/>
      <c r="B117" s="61"/>
      <c r="C117" s="18" t="s">
        <v>155</v>
      </c>
      <c r="D117" s="6">
        <v>4</v>
      </c>
      <c r="E117" s="6">
        <v>91</v>
      </c>
      <c r="F117" s="61"/>
      <c r="G117" s="80"/>
      <c r="H117" s="77"/>
    </row>
    <row r="118" spans="1:8" ht="14.25" customHeight="1">
      <c r="A118" s="61"/>
      <c r="B118" s="50" t="s">
        <v>31</v>
      </c>
      <c r="C118" s="50"/>
      <c r="D118" s="50"/>
      <c r="E118" s="50"/>
      <c r="F118" s="51">
        <f>F114+F115</f>
        <v>200</v>
      </c>
      <c r="G118" s="52"/>
      <c r="H118" s="52"/>
    </row>
    <row r="119" spans="1:8" ht="14.25" customHeight="1">
      <c r="A119" s="55" t="s">
        <v>156</v>
      </c>
      <c r="B119" s="55" t="s">
        <v>9</v>
      </c>
      <c r="C119" s="36" t="s">
        <v>157</v>
      </c>
      <c r="D119" s="27">
        <v>3</v>
      </c>
      <c r="E119" s="15">
        <v>4</v>
      </c>
      <c r="F119" s="65">
        <f>SUM(E119:E120)</f>
        <v>30</v>
      </c>
      <c r="G119" s="84" t="s">
        <v>158</v>
      </c>
      <c r="H119" s="84">
        <v>63732834</v>
      </c>
    </row>
    <row r="120" spans="1:8" ht="14.25" customHeight="1">
      <c r="A120" s="55"/>
      <c r="B120" s="55"/>
      <c r="C120" s="36" t="s">
        <v>160</v>
      </c>
      <c r="D120" s="27">
        <v>2.5</v>
      </c>
      <c r="E120" s="15">
        <v>26</v>
      </c>
      <c r="F120" s="65"/>
      <c r="G120" s="84"/>
      <c r="H120" s="84"/>
    </row>
    <row r="121" spans="1:8" ht="14.25" customHeight="1">
      <c r="A121" s="55"/>
      <c r="B121" s="55" t="s">
        <v>18</v>
      </c>
      <c r="C121" s="44" t="s">
        <v>161</v>
      </c>
      <c r="D121" s="6">
        <v>4</v>
      </c>
      <c r="E121" s="6">
        <v>61</v>
      </c>
      <c r="F121" s="55">
        <f>SUM(E121:E124)</f>
        <v>261</v>
      </c>
      <c r="G121" s="74" t="s">
        <v>207</v>
      </c>
      <c r="H121" s="74" t="s">
        <v>208</v>
      </c>
    </row>
    <row r="122" spans="1:8" ht="14.25" customHeight="1">
      <c r="A122" s="55"/>
      <c r="B122" s="55"/>
      <c r="C122" s="44" t="s">
        <v>162</v>
      </c>
      <c r="D122" s="6">
        <v>4</v>
      </c>
      <c r="E122" s="6">
        <v>97</v>
      </c>
      <c r="F122" s="55"/>
      <c r="G122" s="74"/>
      <c r="H122" s="74"/>
    </row>
    <row r="123" spans="1:8" ht="14.25" customHeight="1">
      <c r="A123" s="55"/>
      <c r="B123" s="55"/>
      <c r="C123" s="44" t="s">
        <v>163</v>
      </c>
      <c r="D123" s="6">
        <v>4</v>
      </c>
      <c r="E123" s="6">
        <v>37</v>
      </c>
      <c r="F123" s="55"/>
      <c r="G123" s="74"/>
      <c r="H123" s="74"/>
    </row>
    <row r="124" spans="1:8" ht="14.25" customHeight="1">
      <c r="A124" s="55"/>
      <c r="B124" s="55"/>
      <c r="C124" s="44" t="s">
        <v>164</v>
      </c>
      <c r="D124" s="6">
        <v>4</v>
      </c>
      <c r="E124" s="6">
        <v>66</v>
      </c>
      <c r="F124" s="55"/>
      <c r="G124" s="74"/>
      <c r="H124" s="74"/>
    </row>
    <row r="125" spans="1:8" ht="14.25" customHeight="1">
      <c r="A125" s="55"/>
      <c r="B125" s="50" t="s">
        <v>31</v>
      </c>
      <c r="C125" s="50"/>
      <c r="D125" s="50"/>
      <c r="E125" s="50"/>
      <c r="F125" s="51">
        <f>SUM(F119:F124)</f>
        <v>291</v>
      </c>
      <c r="G125" s="52"/>
      <c r="H125" s="52"/>
    </row>
    <row r="126" spans="1:8" ht="14.25" customHeight="1">
      <c r="A126" s="55" t="s">
        <v>165</v>
      </c>
      <c r="B126" s="3" t="s">
        <v>9</v>
      </c>
      <c r="C126" s="39" t="s">
        <v>166</v>
      </c>
      <c r="D126" s="30">
        <v>3</v>
      </c>
      <c r="E126" s="23">
        <v>3</v>
      </c>
      <c r="F126" s="16">
        <f>SUM(E126)</f>
        <v>3</v>
      </c>
      <c r="G126" s="40" t="s">
        <v>209</v>
      </c>
      <c r="H126" s="7">
        <v>63741130</v>
      </c>
    </row>
    <row r="127" spans="1:8" ht="14.25" customHeight="1">
      <c r="A127" s="55"/>
      <c r="B127" s="55" t="s">
        <v>18</v>
      </c>
      <c r="C127" s="18" t="s">
        <v>169</v>
      </c>
      <c r="D127" s="6">
        <v>4</v>
      </c>
      <c r="E127" s="19">
        <v>53</v>
      </c>
      <c r="F127" s="55">
        <f>SUM(E127:E129)</f>
        <v>149</v>
      </c>
      <c r="G127" s="74" t="s">
        <v>210</v>
      </c>
      <c r="H127" s="81">
        <v>63741130</v>
      </c>
    </row>
    <row r="128" spans="1:8" ht="14.25" customHeight="1">
      <c r="A128" s="55"/>
      <c r="B128" s="55"/>
      <c r="C128" s="46" t="s">
        <v>171</v>
      </c>
      <c r="D128" s="6">
        <v>4</v>
      </c>
      <c r="E128" s="19">
        <v>47</v>
      </c>
      <c r="F128" s="55"/>
      <c r="G128" s="74"/>
      <c r="H128" s="82"/>
    </row>
    <row r="129" spans="1:8" ht="14.25" customHeight="1">
      <c r="A129" s="55"/>
      <c r="B129" s="55"/>
      <c r="C129" s="46" t="s">
        <v>172</v>
      </c>
      <c r="D129" s="6">
        <v>4</v>
      </c>
      <c r="E129" s="19">
        <v>49</v>
      </c>
      <c r="F129" s="55"/>
      <c r="G129" s="74"/>
      <c r="H129" s="83"/>
    </row>
    <row r="130" spans="1:8" ht="14.25" customHeight="1">
      <c r="A130" s="55"/>
      <c r="B130" s="50" t="s">
        <v>31</v>
      </c>
      <c r="C130" s="50"/>
      <c r="D130" s="50"/>
      <c r="E130" s="50"/>
      <c r="F130" s="51">
        <f>SUM(F126:F129)</f>
        <v>152</v>
      </c>
      <c r="G130" s="52"/>
      <c r="H130" s="52"/>
    </row>
    <row r="131" spans="1:8" ht="14.25" customHeight="1">
      <c r="A131" s="54" t="s">
        <v>173</v>
      </c>
      <c r="B131" s="54" t="s">
        <v>174</v>
      </c>
      <c r="C131" s="54"/>
      <c r="D131" s="54">
        <f>F9+F33+F46+F62+F75+F86+F96+F106+F115+F121+F127</f>
        <v>3548</v>
      </c>
      <c r="E131" s="54">
        <f>D131+D133+D134</f>
        <v>4133</v>
      </c>
      <c r="F131" s="41" t="s">
        <v>175</v>
      </c>
      <c r="G131" s="53">
        <v>63730906</v>
      </c>
      <c r="H131" s="53"/>
    </row>
    <row r="132" spans="1:8" ht="14.25" customHeight="1">
      <c r="A132" s="54"/>
      <c r="B132" s="54"/>
      <c r="C132" s="54"/>
      <c r="D132" s="54"/>
      <c r="E132" s="54"/>
      <c r="F132" s="41" t="s">
        <v>176</v>
      </c>
      <c r="G132" s="53">
        <v>63741981</v>
      </c>
      <c r="H132" s="53"/>
    </row>
    <row r="133" spans="1:8" ht="14.25" customHeight="1">
      <c r="A133" s="54"/>
      <c r="B133" s="54" t="s">
        <v>178</v>
      </c>
      <c r="C133" s="54"/>
      <c r="D133" s="1">
        <f>F126+F119+F114+F101+F99+F94+F84+F69+F53+F41+F19+F3</f>
        <v>578</v>
      </c>
      <c r="E133" s="54"/>
      <c r="F133" s="42" t="s">
        <v>179</v>
      </c>
      <c r="G133" s="53">
        <v>63743970</v>
      </c>
      <c r="H133" s="53"/>
    </row>
    <row r="134" spans="1:8" ht="14.25" customHeight="1">
      <c r="A134" s="54"/>
      <c r="B134" s="54" t="s">
        <v>180</v>
      </c>
      <c r="C134" s="54"/>
      <c r="D134" s="1">
        <f>F68+F52+F40+F18</f>
        <v>7</v>
      </c>
      <c r="E134" s="54"/>
      <c r="F134" s="42" t="s">
        <v>211</v>
      </c>
      <c r="G134" s="53">
        <v>63730919</v>
      </c>
      <c r="H134" s="53"/>
    </row>
  </sheetData>
  <mergeCells count="131">
    <mergeCell ref="G115:G117"/>
    <mergeCell ref="G119:G120"/>
    <mergeCell ref="G121:G124"/>
    <mergeCell ref="G127:G129"/>
    <mergeCell ref="H3:H8"/>
    <mergeCell ref="H9:H16"/>
    <mergeCell ref="H18:H32"/>
    <mergeCell ref="H33:H38"/>
    <mergeCell ref="H40:H45"/>
    <mergeCell ref="H46:H50"/>
    <mergeCell ref="H52:H61"/>
    <mergeCell ref="H62:H66"/>
    <mergeCell ref="H68:H74"/>
    <mergeCell ref="H75:H82"/>
    <mergeCell ref="H84:H85"/>
    <mergeCell ref="H86:H92"/>
    <mergeCell ref="H94:H95"/>
    <mergeCell ref="H96:H97"/>
    <mergeCell ref="H101:H105"/>
    <mergeCell ref="H106:H109"/>
    <mergeCell ref="H110:H112"/>
    <mergeCell ref="H114:H117"/>
    <mergeCell ref="H119:H120"/>
    <mergeCell ref="H121:H124"/>
    <mergeCell ref="G62:G66"/>
    <mergeCell ref="G68:G74"/>
    <mergeCell ref="G75:G78"/>
    <mergeCell ref="G79:G82"/>
    <mergeCell ref="G84:G85"/>
    <mergeCell ref="G86:G89"/>
    <mergeCell ref="G90:G92"/>
    <mergeCell ref="G94:G95"/>
    <mergeCell ref="G96:G97"/>
    <mergeCell ref="F69:F74"/>
    <mergeCell ref="F75:F82"/>
    <mergeCell ref="F84:F85"/>
    <mergeCell ref="F86:F92"/>
    <mergeCell ref="F94:F95"/>
    <mergeCell ref="F96:F97"/>
    <mergeCell ref="F101:F105"/>
    <mergeCell ref="F106:F112"/>
    <mergeCell ref="F115:F117"/>
    <mergeCell ref="B75:B82"/>
    <mergeCell ref="B84:B85"/>
    <mergeCell ref="B86:B92"/>
    <mergeCell ref="B94:B95"/>
    <mergeCell ref="B96:B97"/>
    <mergeCell ref="B101:B105"/>
    <mergeCell ref="B106:B112"/>
    <mergeCell ref="B115:B117"/>
    <mergeCell ref="B119:B120"/>
    <mergeCell ref="B134:C134"/>
    <mergeCell ref="G134:H134"/>
    <mergeCell ref="A3:A17"/>
    <mergeCell ref="A18:A39"/>
    <mergeCell ref="A40:A51"/>
    <mergeCell ref="A52:A67"/>
    <mergeCell ref="A68:A83"/>
    <mergeCell ref="A84:A93"/>
    <mergeCell ref="A94:A98"/>
    <mergeCell ref="A99:A100"/>
    <mergeCell ref="A101:A113"/>
    <mergeCell ref="A114:A118"/>
    <mergeCell ref="A119:A125"/>
    <mergeCell ref="A126:A130"/>
    <mergeCell ref="A131:A134"/>
    <mergeCell ref="B3:B8"/>
    <mergeCell ref="B9:B16"/>
    <mergeCell ref="B19:B32"/>
    <mergeCell ref="B33:B38"/>
    <mergeCell ref="B41:B45"/>
    <mergeCell ref="B46:B50"/>
    <mergeCell ref="B53:B61"/>
    <mergeCell ref="B62:B66"/>
    <mergeCell ref="B69:B74"/>
    <mergeCell ref="B118:E118"/>
    <mergeCell ref="F118:H118"/>
    <mergeCell ref="B125:E125"/>
    <mergeCell ref="F125:H125"/>
    <mergeCell ref="B130:E130"/>
    <mergeCell ref="F130:H130"/>
    <mergeCell ref="G131:H131"/>
    <mergeCell ref="G132:H132"/>
    <mergeCell ref="B133:C133"/>
    <mergeCell ref="G133:H133"/>
    <mergeCell ref="B121:B124"/>
    <mergeCell ref="B127:B129"/>
    <mergeCell ref="D131:D132"/>
    <mergeCell ref="E131:E134"/>
    <mergeCell ref="F119:F120"/>
    <mergeCell ref="F121:F124"/>
    <mergeCell ref="F127:F129"/>
    <mergeCell ref="H127:H129"/>
    <mergeCell ref="B131:C132"/>
    <mergeCell ref="B83:E83"/>
    <mergeCell ref="F83:H83"/>
    <mergeCell ref="B93:E93"/>
    <mergeCell ref="F93:H93"/>
    <mergeCell ref="B98:E98"/>
    <mergeCell ref="F98:H98"/>
    <mergeCell ref="B100:E100"/>
    <mergeCell ref="F100:H100"/>
    <mergeCell ref="B113:E113"/>
    <mergeCell ref="F113:H113"/>
    <mergeCell ref="G101:G105"/>
    <mergeCell ref="G106:G109"/>
    <mergeCell ref="G110:G112"/>
    <mergeCell ref="A1:H1"/>
    <mergeCell ref="B17:E17"/>
    <mergeCell ref="F17:H17"/>
    <mergeCell ref="B39:E39"/>
    <mergeCell ref="F39:H39"/>
    <mergeCell ref="B51:E51"/>
    <mergeCell ref="F51:H51"/>
    <mergeCell ref="B67:E67"/>
    <mergeCell ref="F67:H67"/>
    <mergeCell ref="F3:F8"/>
    <mergeCell ref="F9:F16"/>
    <mergeCell ref="F19:F32"/>
    <mergeCell ref="F33:F38"/>
    <mergeCell ref="F41:F45"/>
    <mergeCell ref="F46:F50"/>
    <mergeCell ref="F53:F61"/>
    <mergeCell ref="F62:F66"/>
    <mergeCell ref="G3:G8"/>
    <mergeCell ref="G9:G15"/>
    <mergeCell ref="G18:G32"/>
    <mergeCell ref="G33:G38"/>
    <mergeCell ref="G40:G45"/>
    <mergeCell ref="G46:G50"/>
    <mergeCell ref="G52:G61"/>
  </mergeCells>
  <phoneticPr fontId="2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何晋花</cp:lastModifiedBy>
  <cp:lastPrinted>2019-01-02T07:22:00Z</cp:lastPrinted>
  <dcterms:created xsi:type="dcterms:W3CDTF">2006-09-16T00:00:00Z</dcterms:created>
  <dcterms:modified xsi:type="dcterms:W3CDTF">2020-07-01T06:08:53Z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